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0730" windowHeight="10035"/>
  </bookViews>
  <sheets>
    <sheet name="przedmiar" sheetId="3" r:id="rId1"/>
    <sheet name="kosztorys ofertowy" sheetId="5" r:id="rId2"/>
    <sheet name="Rowy" sheetId="4" r:id="rId3"/>
  </sheets>
  <definedNames>
    <definedName name="_xlnm.Print_Area" localSheetId="1">'kosztorys ofertowy'!$B$1:$H$102</definedName>
    <definedName name="_xlnm.Print_Area" localSheetId="0">przedmiar!$B$1:$F$96</definedName>
  </definedNames>
  <calcPr calcId="145621"/>
</workbook>
</file>

<file path=xl/calcChain.xml><?xml version="1.0" encoding="utf-8"?>
<calcChain xmlns="http://schemas.openxmlformats.org/spreadsheetml/2006/main">
  <c r="H96" i="5" l="1"/>
  <c r="H95" i="5"/>
  <c r="H93" i="5"/>
  <c r="H92" i="5"/>
  <c r="H91" i="5"/>
  <c r="H83" i="5"/>
  <c r="H78" i="5"/>
  <c r="H77" i="5"/>
  <c r="H76" i="5"/>
  <c r="H75" i="5"/>
  <c r="H60" i="5"/>
  <c r="H59" i="5"/>
  <c r="H54" i="5"/>
  <c r="H53" i="5"/>
  <c r="H52" i="5"/>
  <c r="H49" i="5"/>
  <c r="H48" i="5"/>
  <c r="H47" i="5"/>
  <c r="H45" i="5"/>
  <c r="H44" i="5"/>
  <c r="H43" i="5"/>
  <c r="H42" i="5"/>
  <c r="H30" i="5"/>
  <c r="H29" i="5"/>
  <c r="H28" i="5"/>
  <c r="H27" i="5"/>
  <c r="H24" i="5"/>
  <c r="H23" i="5"/>
  <c r="H22" i="5"/>
  <c r="H21" i="5"/>
  <c r="H20" i="5"/>
  <c r="H19" i="5"/>
  <c r="H18" i="5"/>
  <c r="H16" i="5"/>
  <c r="H90" i="5"/>
  <c r="H88" i="5"/>
  <c r="H86" i="5"/>
  <c r="H82" i="5"/>
  <c r="H80" i="5"/>
  <c r="H74" i="5"/>
  <c r="H72" i="5"/>
  <c r="H70" i="5"/>
  <c r="H68" i="5"/>
  <c r="H64" i="5"/>
  <c r="H62" i="5"/>
  <c r="H58" i="5"/>
  <c r="H51" i="5"/>
  <c r="H41" i="5"/>
  <c r="H39" i="5"/>
  <c r="H37" i="5"/>
  <c r="H35" i="5"/>
  <c r="H33" i="5"/>
  <c r="H26" i="5"/>
  <c r="H15" i="5"/>
  <c r="H13" i="5"/>
  <c r="H11" i="5"/>
  <c r="H97" i="5" s="1"/>
  <c r="H98" i="5" s="1"/>
  <c r="H99" i="5" s="1"/>
  <c r="C14" i="4"/>
  <c r="B14" i="4"/>
  <c r="C13" i="4"/>
  <c r="B13" i="4"/>
  <c r="C12" i="4"/>
  <c r="B12" i="4"/>
  <c r="C11" i="4"/>
  <c r="B11" i="4"/>
  <c r="C10" i="4"/>
  <c r="B10" i="4"/>
  <c r="C9" i="4"/>
  <c r="B9" i="4"/>
  <c r="E9" i="4" s="1"/>
  <c r="G9" i="4" s="1"/>
  <c r="C8" i="4"/>
  <c r="B8" i="4"/>
  <c r="C7" i="4"/>
  <c r="B7" i="4"/>
  <c r="E7" i="4" s="1"/>
  <c r="G7" i="4" s="1"/>
  <c r="C6" i="4"/>
  <c r="E8" i="4"/>
  <c r="G8" i="4" s="1"/>
  <c r="E10" i="4"/>
  <c r="G10" i="4" s="1"/>
  <c r="E11" i="4"/>
  <c r="G11" i="4" s="1"/>
  <c r="E12" i="4"/>
  <c r="G12" i="4" s="1"/>
  <c r="E13" i="4"/>
  <c r="G13" i="4" s="1"/>
  <c r="E14" i="4"/>
  <c r="G14" i="4" s="1"/>
  <c r="B6" i="4"/>
  <c r="E6" i="4" s="1"/>
  <c r="G6" i="4" s="1"/>
  <c r="C5" i="4"/>
  <c r="B5" i="4"/>
  <c r="E5" i="4"/>
  <c r="G5" i="4" s="1"/>
  <c r="G16" i="4" l="1"/>
  <c r="G17" i="4"/>
  <c r="E17" i="4"/>
  <c r="E16" i="4"/>
  <c r="E15" i="4"/>
  <c r="G15" i="4"/>
</calcChain>
</file>

<file path=xl/sharedStrings.xml><?xml version="1.0" encoding="utf-8"?>
<sst xmlns="http://schemas.openxmlformats.org/spreadsheetml/2006/main" count="404" uniqueCount="123">
  <si>
    <t>Poz. kat.</t>
  </si>
  <si>
    <t>Nazwa i opis pozycji</t>
  </si>
  <si>
    <t>Jedn.</t>
  </si>
  <si>
    <t>Ilość</t>
  </si>
  <si>
    <t>m²</t>
  </si>
  <si>
    <t>Obliczenia</t>
  </si>
  <si>
    <t>Lp.</t>
  </si>
  <si>
    <t>m³</t>
  </si>
  <si>
    <t>Ułożenie warstwy geowłókniny o właściwościach separacyjnych</t>
  </si>
  <si>
    <t>Wykonanie warstwy podbudowy z kruszywa naturalnego, łamanego, stabilizowanego mechanicznie 0/31.5 o grubości 20 cm</t>
  </si>
  <si>
    <t>m²: 20.0*2.0</t>
  </si>
  <si>
    <t>Realizacja inwestycji w ciągu drogi powiatowej nr 1934C Zalesie - Pińsko</t>
  </si>
  <si>
    <t>Km</t>
  </si>
  <si>
    <t>Od</t>
  </si>
  <si>
    <t>Do</t>
  </si>
  <si>
    <t>Strona</t>
  </si>
  <si>
    <t>Długość [mb]</t>
  </si>
  <si>
    <t>Rodzaj</t>
  </si>
  <si>
    <t>N</t>
  </si>
  <si>
    <t>I</t>
  </si>
  <si>
    <t>Wykopy [m³]</t>
  </si>
  <si>
    <t>P</t>
  </si>
  <si>
    <t>L</t>
  </si>
  <si>
    <t>Suma:</t>
  </si>
  <si>
    <t>w tym</t>
  </si>
  <si>
    <t>I - rów do odmulenia; głębokość 0.5 m</t>
  </si>
  <si>
    <t>ODCINEK OD KM 1+565 DO KM 2+019</t>
  </si>
  <si>
    <t>i. ROBOTY PRZYGOTOWAWCZE</t>
  </si>
  <si>
    <t>Mechaniczne oczyszczenie istniejącej nawierzchni bitumicznej</t>
  </si>
  <si>
    <t>Karczowanie krzewów średniej gęstość (miejsce składowania, odwóz i utylizacja po stronie Wykonawcy)</t>
  </si>
  <si>
    <t>ha: 0.0001*2.0*(29.0+25.0+73.0+27.0+60.0+20.0+20.0)</t>
  </si>
  <si>
    <t>ha</t>
  </si>
  <si>
    <t>II. POSZERZENIE I JEZDNIA</t>
  </si>
  <si>
    <t>Roboty ziemne - wykopy w gruncie kat. III na głębokość do 20 cm wraz z odwozem (miejsce składowania i utylizacja po stronie Wykonawcy)</t>
  </si>
  <si>
    <t>Skropienie warstwy podbudowy emulsją asfaltową, szybkorozpadową C60 B3 ZM w ilości 0.7 kg/m²</t>
  </si>
  <si>
    <t>Klinowanie warstwy podbudowy mieszanką mineralno-asfaltową (50 kg/m²)</t>
  </si>
  <si>
    <t>Ułożenie geosiatki na połączeniu poszerzenia z istniejącą nawierzchnią bitumiczną</t>
  </si>
  <si>
    <t>Frezowanie istniejącej nawierzchni bitumicznej o gr. 3 cm celem dowiązania się do istniejącej nawierzchni (miejsce składowanie, odwóz i utylizacja po stronie Wykonawcy)</t>
  </si>
  <si>
    <t>m²: 6.0*(5.5+4.5)</t>
  </si>
  <si>
    <t>Skropienie istniejącej nawierzchni i poszerzenia emulsją asfaltową, szybkorozpadową C60 B3 ZM w ilości 0.3 kg/m²</t>
  </si>
  <si>
    <t xml:space="preserve">Ułożenie warstwy profilowej z betonu asfaltowego "AC 11 W" o grubości min. 3 cm </t>
  </si>
  <si>
    <t>t</t>
  </si>
  <si>
    <t>Ułożenie warstwy ścieralnej z betonu asfaltowego "AC 11 S" o grubości 3 cm</t>
  </si>
  <si>
    <t>Remont istniejącej nawierzchni przy użyciu MMA</t>
  </si>
  <si>
    <t>III. ZJAZDY</t>
  </si>
  <si>
    <t>Roboty ziemne - wykopy w gruncie kat. III na głębokość do 85 cm pod konstrukcje zjazdu (miejsce składowania i utylizacja po stronie Wykonawcy)</t>
  </si>
  <si>
    <t>m³: 0.85*(5.0+15.0)*0.5*4.0*3+0.25*(5.0+15.0)*0.5*4.0</t>
  </si>
  <si>
    <t>m²: 4*4.0*5.0</t>
  </si>
  <si>
    <t>Ułożenie ławy żwirowej o gr. 15 cm pod rurę przepustową i zasypki o gr. 15 cm</t>
  </si>
  <si>
    <t>m²: 3*7.0*1.0</t>
  </si>
  <si>
    <t>Profilowanie i zagęszczenie dna wykopu</t>
  </si>
  <si>
    <t>m²: (5.0+15.0)*0.5*4.0*4</t>
  </si>
  <si>
    <t>Ułożenie warstwy ścieralnej z betonu asfaltowego "AC 11 S" o grubości 5 cm</t>
  </si>
  <si>
    <t>mb</t>
  </si>
  <si>
    <t>m²: 3*7.0</t>
  </si>
  <si>
    <t>Ułożenie rury przepustowej z PVC o średnicy 315 mm</t>
  </si>
  <si>
    <t>Montaż prefabrykowanych ścianek czołowych przepustu</t>
  </si>
  <si>
    <t>szt.</t>
  </si>
  <si>
    <t>Roboty ziemne - wykopy w gruncie kat. III z przerzutem w obrębie robót</t>
  </si>
  <si>
    <t>Roboty ziemne - wykopy w gruncie kat. III (odwóz, miejsce składowania i utylizacja po stronie Wykonawcy)</t>
  </si>
  <si>
    <t>IV. POBOCZA I ROWY</t>
  </si>
  <si>
    <t>Plantowanie poboczy</t>
  </si>
  <si>
    <t>m²: 1.5*2*454.0</t>
  </si>
  <si>
    <t>Roboty ziemne - wykopy w gruncie kat. III na głębokość do 0.5 m - odmulenie rowu (0.6 m³/mb) (odwóz, miejsce składowania i utylizacja po stronie Wykonawcy)</t>
  </si>
  <si>
    <t>Montaż znaku A-12c (znak średni, folia I generacji, słupek ocynkowany)</t>
  </si>
  <si>
    <t>m²: 320.0*3.5</t>
  </si>
  <si>
    <t>Roboty ziemne - wykopy w gruncie kat. III na głębokość do 30 cm pod konstrukcje poszerzenia łuku (miejsce składowania i utylizacja po stronie Wykonawcy)</t>
  </si>
  <si>
    <t>m³: 0.3*20.0*2.0</t>
  </si>
  <si>
    <t>m²: 6.0*3.5</t>
  </si>
  <si>
    <t>m³: 1120.0+40.0</t>
  </si>
  <si>
    <t>Regulacja pionowa zaworu wodnego</t>
  </si>
  <si>
    <t>Regulacja pionowa studni Ø 600 mm</t>
  </si>
  <si>
    <t>N - nowy rów do wykopania; głębokość 0.8 m, szerokość dna rowu 0.4 m, skarpy 1:1.5</t>
  </si>
  <si>
    <t>Roboty ziemne - wykopy w gruncie kat. III na głębokość do 0.8 m - wykopanie rowu (1.3 m³/mb) (odwóz, miejsce składowania i utylizacja po stronie Wykonawcy)</t>
  </si>
  <si>
    <t>Roboty ziemne - wykopy w gruncie kat. III na głębokość do 25 cm pod konstrukcje zjazdu (miejsce składowania i utylizacja po stronie Wykonawcy)</t>
  </si>
  <si>
    <t>m³: 0.25*9*1.0+0.25*1.5*(5.0+5.0+4.0+4.0+4.0+4.0+4.0+5.0+5.0)+0.25*(4.0+14.0)*0.5*4.0</t>
  </si>
  <si>
    <t>m²: 4.0*4.0</t>
  </si>
  <si>
    <t>m²: 9*1.0+1.5*(5.0+5.0+4.0+4.0+4.0+4.0+4.0+5.0+5.0)+(4.0+14.0)*0.5*4.0</t>
  </si>
  <si>
    <t>m²: 4.0*454.0</t>
  </si>
  <si>
    <t>ODCINEK OD KM 8+195 DO KM 8+515</t>
  </si>
  <si>
    <t>od km 1+565 do km 2+019, od km 3+015 do km 3+165 i od km 8+195 do km 8+515</t>
  </si>
  <si>
    <t>km: 0.454+0.150+0.320</t>
  </si>
  <si>
    <t>km</t>
  </si>
  <si>
    <t>Skropienie warstwy profilowej emulsją asfaltową, szybkorozpadową C60 B3 ZM w ilości 0.2 kg/m²</t>
  </si>
  <si>
    <r>
      <t>Roboty ziemne - nasypy celem uzupełnienia zaniżeń poboczy (</t>
    </r>
    <r>
      <rPr>
        <b/>
        <sz val="10"/>
        <color theme="1"/>
        <rFont val="Arial"/>
        <family val="2"/>
        <charset val="238"/>
      </rPr>
      <t>materiał z poz. 26</t>
    </r>
    <r>
      <rPr>
        <sz val="10"/>
        <color theme="1"/>
        <rFont val="Arial"/>
        <family val="2"/>
        <charset val="238"/>
      </rPr>
      <t>)</t>
    </r>
  </si>
  <si>
    <t>ODCINEK OD KM 3+015 DO KM 3+165</t>
  </si>
  <si>
    <t>V. NAKŁADKA</t>
  </si>
  <si>
    <t>m²: 150.0*5.0</t>
  </si>
  <si>
    <t>Skropienie istniejącej nawierzchni emulsją asfaltową, szybkorozpadową C60 B3 ZM w ilości 0.3 kg/m²</t>
  </si>
  <si>
    <t>Roboty ziemne - ścięcie poboczy (odwóz, miejsce składowania i utylizacja po stronie Wykonawcy)</t>
  </si>
  <si>
    <t>m³: 150.0*1.5*0.3*2</t>
  </si>
  <si>
    <t>m²: 150.0*1.5*2</t>
  </si>
  <si>
    <t>VI. JEZDNIA</t>
  </si>
  <si>
    <t>Roboty pomiarowe w terenie równinnym (wszystkie odcinki)</t>
  </si>
  <si>
    <t>VII. ZJAZDY</t>
  </si>
  <si>
    <t>Skropienie istniejącej nawierzchni i poszerzenia emulsją asfaltową, szybkorozpadową C60 B3 ZM w ilości 0.2 kg/m²</t>
  </si>
  <si>
    <t>VIII. ROBOTY WYKOŃCZENIOWE</t>
  </si>
  <si>
    <t>Cena jedn.</t>
  </si>
  <si>
    <t>Wartość netto</t>
  </si>
  <si>
    <t>VAT 23%</t>
  </si>
  <si>
    <t>Wartość brutto</t>
  </si>
  <si>
    <t>Klinowanie warstwy podbudowy mieszanką mineralno-asfaltową (50 kg/m²) na pow. 567m2</t>
  </si>
  <si>
    <t>Dotyczy drogi 1934C Zalesie-Pińsko</t>
  </si>
  <si>
    <t>Klinowanie warstwy podbudowy mieszanką mineralno-asfaltową (50 kg/m²) na pow. 567 m2</t>
  </si>
  <si>
    <t>SST</t>
  </si>
  <si>
    <t>D-01.01.01</t>
  </si>
  <si>
    <t>D-04.03.01</t>
  </si>
  <si>
    <t>D-01.02.01</t>
  </si>
  <si>
    <t>D-05.03.05b</t>
  </si>
  <si>
    <t>D-02.01.01</t>
  </si>
  <si>
    <t>D-04.01.01</t>
  </si>
  <si>
    <t>D-04.02.02</t>
  </si>
  <si>
    <t>D-04.04.02</t>
  </si>
  <si>
    <t>D-05.03.26a</t>
  </si>
  <si>
    <t>D-05.03.11</t>
  </si>
  <si>
    <t>D-05.03.05a</t>
  </si>
  <si>
    <t>D-06.02.01</t>
  </si>
  <si>
    <t>D-06.03.02</t>
  </si>
  <si>
    <t>D-07.02.01</t>
  </si>
  <si>
    <t>D-03.02.01a</t>
  </si>
  <si>
    <t>Przedmiar robót - Zadanie nr 1</t>
  </si>
  <si>
    <t>Kosztorys ofertowy - Zadanie nr 1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</si>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</sst>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\+000"/>
    <numFmt numFmtId="167" formatCode="#,##0.000"/>
  </numFmts>
  <fonts count="9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3F3F3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8" fillId="3" borderId="10" applyNumberFormat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Border="1"/>
    <xf numFmtId="0" fontId="0" fillId="0" borderId="5" xfId="0" applyBorder="1" applyAlignment="1">
      <alignment horizontal="left" vertical="center" wrapText="1"/>
    </xf>
    <xf numFmtId="0" fontId="1" fillId="2" borderId="8" xfId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0" xfId="0" applyNumberFormat="1"/>
    <xf numFmtId="0" fontId="0" fillId="0" borderId="8" xfId="0" applyBorder="1" applyAlignment="1">
      <alignment horizontal="center" vertical="center"/>
    </xf>
    <xf numFmtId="165" fontId="0" fillId="0" borderId="0" xfId="0" applyNumberFormat="1"/>
    <xf numFmtId="0" fontId="0" fillId="0" borderId="0" xfId="0"/>
    <xf numFmtId="0" fontId="7" fillId="0" borderId="0" xfId="0" applyFont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66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3" fontId="0" fillId="0" borderId="5" xfId="0" applyNumberFormat="1" applyBorder="1" applyAlignment="1">
      <alignment horizontal="center" vertical="center"/>
    </xf>
    <xf numFmtId="3" fontId="1" fillId="2" borderId="8" xfId="1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/>
    <xf numFmtId="4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1" fillId="2" borderId="8" xfId="1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9" xfId="2" applyBorder="1" applyAlignment="1">
      <alignment horizontal="center" vertical="center"/>
    </xf>
    <xf numFmtId="0" fontId="8" fillId="3" borderId="11" xfId="2" applyBorder="1" applyAlignment="1">
      <alignment horizontal="center" vertical="center"/>
    </xf>
    <xf numFmtId="166" fontId="0" fillId="0" borderId="0" xfId="0" applyNumberForma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</cellXfs>
  <cellStyles count="3">
    <cellStyle name="40% - akcent 3" xfId="1" builtinId="39"/>
    <cellStyle name="Dane wyjściowe" xfId="2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P434"/>
  <sheetViews>
    <sheetView tabSelected="1" workbookViewId="0">
      <selection activeCell="H82" sqref="H82"/>
    </sheetView>
  </sheetViews>
  <sheetFormatPr defaultRowHeight="15" customHeight="1" x14ac:dyDescent="0.2"/>
  <cols>
    <col min="2" max="2" width="5.140625" customWidth="1"/>
    <col min="3" max="3" width="6.42578125" customWidth="1"/>
    <col min="4" max="4" width="85.28515625" customWidth="1"/>
    <col min="5" max="5" width="6.85546875" customWidth="1"/>
    <col min="7" max="7" width="6.7109375" customWidth="1"/>
    <col min="8" max="8" width="11.5703125" customWidth="1"/>
  </cols>
  <sheetData>
    <row r="1" spans="2:10" ht="27" customHeight="1" x14ac:dyDescent="0.2">
      <c r="B1" s="76" t="s">
        <v>120</v>
      </c>
      <c r="C1" s="76"/>
      <c r="D1" s="76"/>
      <c r="E1" s="76"/>
      <c r="F1" s="76"/>
      <c r="G1" s="24"/>
    </row>
    <row r="2" spans="2:10" ht="22.5" customHeight="1" x14ac:dyDescent="0.2">
      <c r="B2" s="77" t="s">
        <v>11</v>
      </c>
      <c r="C2" s="77"/>
      <c r="D2" s="77"/>
      <c r="E2" s="77"/>
      <c r="F2" s="77"/>
    </row>
    <row r="3" spans="2:10" ht="19.5" customHeight="1" x14ac:dyDescent="0.2">
      <c r="B3" s="78" t="s">
        <v>80</v>
      </c>
      <c r="C3" s="78"/>
      <c r="D3" s="78"/>
      <c r="E3" s="78"/>
      <c r="F3" s="78"/>
      <c r="J3" s="34"/>
    </row>
    <row r="4" spans="2:10" ht="7.5" customHeight="1" x14ac:dyDescent="0.2"/>
    <row r="5" spans="2:10" ht="18" customHeight="1" x14ac:dyDescent="0.2">
      <c r="B5" s="79" t="s">
        <v>6</v>
      </c>
      <c r="C5" s="80" t="s">
        <v>0</v>
      </c>
      <c r="D5" s="6" t="s">
        <v>1</v>
      </c>
      <c r="E5" s="79" t="s">
        <v>2</v>
      </c>
      <c r="F5" s="79" t="s">
        <v>3</v>
      </c>
      <c r="G5" s="75"/>
      <c r="H5" s="75"/>
    </row>
    <row r="6" spans="2:10" ht="18" customHeight="1" x14ac:dyDescent="0.2">
      <c r="B6" s="79"/>
      <c r="C6" s="81"/>
      <c r="D6" s="5" t="s">
        <v>5</v>
      </c>
      <c r="E6" s="79"/>
      <c r="F6" s="79"/>
      <c r="G6" s="75"/>
      <c r="H6" s="75"/>
    </row>
    <row r="7" spans="2:10" ht="18" customHeight="1" thickBot="1" x14ac:dyDescent="0.25">
      <c r="B7" s="11">
        <v>1</v>
      </c>
      <c r="C7" s="11">
        <v>2</v>
      </c>
      <c r="D7" s="11">
        <v>3</v>
      </c>
      <c r="E7" s="11">
        <v>4</v>
      </c>
      <c r="F7" s="11">
        <v>5</v>
      </c>
    </row>
    <row r="8" spans="2:10" s="34" customFormat="1" ht="18" customHeight="1" thickBot="1" x14ac:dyDescent="0.25">
      <c r="B8" s="9"/>
      <c r="C8" s="9"/>
      <c r="D8" s="10" t="s">
        <v>26</v>
      </c>
      <c r="E8" s="9"/>
      <c r="F8" s="9"/>
    </row>
    <row r="9" spans="2:10" ht="18" customHeight="1" thickBot="1" x14ac:dyDescent="0.25">
      <c r="B9" s="9"/>
      <c r="C9" s="9"/>
      <c r="D9" s="10" t="s">
        <v>27</v>
      </c>
      <c r="E9" s="9"/>
      <c r="F9" s="9"/>
    </row>
    <row r="10" spans="2:10" s="62" customFormat="1" ht="18" customHeight="1" x14ac:dyDescent="0.2">
      <c r="B10" s="72">
        <v>1</v>
      </c>
      <c r="C10" s="72"/>
      <c r="D10" s="14" t="s">
        <v>93</v>
      </c>
      <c r="E10" s="2"/>
      <c r="F10" s="16"/>
    </row>
    <row r="11" spans="2:10" s="62" customFormat="1" ht="18" customHeight="1" thickBot="1" x14ac:dyDescent="0.25">
      <c r="B11" s="73"/>
      <c r="C11" s="73"/>
      <c r="D11" s="4" t="s">
        <v>81</v>
      </c>
      <c r="E11" s="17" t="s">
        <v>82</v>
      </c>
      <c r="F11" s="70">
        <v>0.92400000000000004</v>
      </c>
    </row>
    <row r="12" spans="2:10" ht="19.5" customHeight="1" x14ac:dyDescent="0.2">
      <c r="B12" s="72">
        <v>2</v>
      </c>
      <c r="C12" s="72"/>
      <c r="D12" s="14" t="s">
        <v>28</v>
      </c>
      <c r="E12" s="2"/>
      <c r="F12" s="16"/>
    </row>
    <row r="13" spans="2:10" ht="18" customHeight="1" thickBot="1" x14ac:dyDescent="0.25">
      <c r="B13" s="73"/>
      <c r="C13" s="73"/>
      <c r="D13" s="4" t="s">
        <v>78</v>
      </c>
      <c r="E13" s="17" t="s">
        <v>4</v>
      </c>
      <c r="F13" s="27">
        <v>1816</v>
      </c>
      <c r="J13" s="20"/>
    </row>
    <row r="14" spans="2:10" s="23" customFormat="1" ht="27" customHeight="1" x14ac:dyDescent="0.2">
      <c r="B14" s="72">
        <v>3</v>
      </c>
      <c r="C14" s="72"/>
      <c r="D14" s="14" t="s">
        <v>29</v>
      </c>
      <c r="E14" s="2"/>
      <c r="F14" s="16"/>
      <c r="J14" s="20"/>
    </row>
    <row r="15" spans="2:10" ht="18" customHeight="1" thickBot="1" x14ac:dyDescent="0.25">
      <c r="B15" s="73"/>
      <c r="C15" s="73"/>
      <c r="D15" s="4" t="s">
        <v>30</v>
      </c>
      <c r="E15" s="17" t="s">
        <v>31</v>
      </c>
      <c r="F15" s="42">
        <v>0.05</v>
      </c>
      <c r="J15" s="20"/>
    </row>
    <row r="16" spans="2:10" s="51" customFormat="1" ht="18" customHeight="1" thickBot="1" x14ac:dyDescent="0.25">
      <c r="B16" s="50">
        <v>4</v>
      </c>
      <c r="C16" s="50"/>
      <c r="D16" s="53" t="s">
        <v>43</v>
      </c>
      <c r="E16" s="50" t="s">
        <v>41</v>
      </c>
      <c r="F16" s="55">
        <v>4</v>
      </c>
      <c r="J16" s="20"/>
    </row>
    <row r="17" spans="2:15" s="23" customFormat="1" ht="18" customHeight="1" thickBot="1" x14ac:dyDescent="0.25">
      <c r="B17" s="9"/>
      <c r="C17" s="9"/>
      <c r="D17" s="10" t="s">
        <v>32</v>
      </c>
      <c r="E17" s="9"/>
      <c r="F17" s="56"/>
      <c r="J17" s="20"/>
    </row>
    <row r="18" spans="2:15" s="23" customFormat="1" ht="25.5" customHeight="1" thickBot="1" x14ac:dyDescent="0.25">
      <c r="B18" s="3">
        <v>5</v>
      </c>
      <c r="C18" s="3"/>
      <c r="D18" s="8" t="s">
        <v>33</v>
      </c>
      <c r="E18" s="3" t="s">
        <v>7</v>
      </c>
      <c r="F18" s="55">
        <v>113</v>
      </c>
      <c r="J18" s="20"/>
      <c r="K18" s="32"/>
      <c r="L18" s="32"/>
      <c r="M18" s="51"/>
      <c r="N18" s="51"/>
      <c r="O18" s="51"/>
    </row>
    <row r="19" spans="2:15" s="52" customFormat="1" ht="18" customHeight="1" thickBot="1" x14ac:dyDescent="0.25">
      <c r="B19" s="3">
        <v>6</v>
      </c>
      <c r="C19" s="3"/>
      <c r="D19" s="8" t="s">
        <v>50</v>
      </c>
      <c r="E19" s="3" t="s">
        <v>4</v>
      </c>
      <c r="F19" s="55">
        <v>567</v>
      </c>
      <c r="J19" s="20"/>
      <c r="K19" s="32"/>
      <c r="L19" s="32"/>
    </row>
    <row r="20" spans="2:15" s="23" customFormat="1" ht="18" customHeight="1" thickBot="1" x14ac:dyDescent="0.25">
      <c r="B20" s="3">
        <v>7</v>
      </c>
      <c r="C20" s="3"/>
      <c r="D20" s="28" t="s">
        <v>8</v>
      </c>
      <c r="E20" s="3" t="s">
        <v>4</v>
      </c>
      <c r="F20" s="55">
        <v>567</v>
      </c>
      <c r="J20" s="20"/>
      <c r="K20" s="32"/>
      <c r="L20" s="32"/>
      <c r="M20" s="51"/>
      <c r="N20" s="51"/>
      <c r="O20" s="51"/>
    </row>
    <row r="21" spans="2:15" s="23" customFormat="1" ht="27" customHeight="1" thickBot="1" x14ac:dyDescent="0.25">
      <c r="B21" s="3">
        <v>8</v>
      </c>
      <c r="C21" s="3"/>
      <c r="D21" s="29" t="s">
        <v>9</v>
      </c>
      <c r="E21" s="3" t="s">
        <v>4</v>
      </c>
      <c r="F21" s="55">
        <v>567</v>
      </c>
      <c r="J21" s="20"/>
      <c r="K21" s="51"/>
      <c r="L21" s="51"/>
      <c r="M21" s="51"/>
      <c r="N21" s="51"/>
      <c r="O21" s="51"/>
    </row>
    <row r="22" spans="2:15" ht="18" customHeight="1" thickBot="1" x14ac:dyDescent="0.25">
      <c r="B22" s="3">
        <v>9</v>
      </c>
      <c r="C22" s="3"/>
      <c r="D22" s="28" t="s">
        <v>34</v>
      </c>
      <c r="E22" s="3" t="s">
        <v>4</v>
      </c>
      <c r="F22" s="55">
        <v>567</v>
      </c>
      <c r="J22" s="20"/>
      <c r="K22" s="51"/>
      <c r="L22" s="51"/>
      <c r="M22" s="51"/>
      <c r="N22" s="51"/>
      <c r="O22" s="51"/>
    </row>
    <row r="23" spans="2:15" ht="18" customHeight="1" thickBot="1" x14ac:dyDescent="0.25">
      <c r="B23" s="3">
        <v>10</v>
      </c>
      <c r="C23" s="3"/>
      <c r="D23" s="28" t="s">
        <v>101</v>
      </c>
      <c r="E23" s="3" t="s">
        <v>41</v>
      </c>
      <c r="F23" s="55">
        <v>29</v>
      </c>
      <c r="J23" s="20"/>
      <c r="K23" s="51"/>
      <c r="L23" s="51"/>
      <c r="M23" s="51"/>
      <c r="N23" s="51"/>
      <c r="O23" s="51"/>
    </row>
    <row r="24" spans="2:15" ht="18" customHeight="1" thickBot="1" x14ac:dyDescent="0.25">
      <c r="B24" s="3">
        <v>11</v>
      </c>
      <c r="C24" s="3"/>
      <c r="D24" s="28" t="s">
        <v>36</v>
      </c>
      <c r="E24" s="3" t="s">
        <v>4</v>
      </c>
      <c r="F24" s="55">
        <v>454</v>
      </c>
      <c r="J24" s="20"/>
      <c r="K24" s="51"/>
      <c r="L24" s="51"/>
      <c r="M24" s="51"/>
      <c r="N24" s="51"/>
      <c r="O24" s="51"/>
    </row>
    <row r="25" spans="2:15" s="23" customFormat="1" ht="27" customHeight="1" x14ac:dyDescent="0.2">
      <c r="B25" s="72">
        <v>12</v>
      </c>
      <c r="C25" s="72"/>
      <c r="D25" s="30" t="s">
        <v>37</v>
      </c>
      <c r="E25" s="19"/>
      <c r="F25" s="57"/>
      <c r="J25" s="20"/>
      <c r="K25" s="51"/>
      <c r="L25" s="51"/>
      <c r="M25" s="51"/>
      <c r="N25" s="51"/>
      <c r="O25" s="51"/>
    </row>
    <row r="26" spans="2:15" s="23" customFormat="1" ht="18" customHeight="1" thickBot="1" x14ac:dyDescent="0.25">
      <c r="B26" s="73"/>
      <c r="C26" s="73"/>
      <c r="D26" s="4" t="s">
        <v>38</v>
      </c>
      <c r="E26" s="17" t="s">
        <v>4</v>
      </c>
      <c r="F26" s="27">
        <v>60</v>
      </c>
      <c r="J26" s="20"/>
      <c r="K26" s="51"/>
      <c r="L26" s="51"/>
      <c r="M26" s="51"/>
      <c r="N26" s="51"/>
      <c r="O26" s="51"/>
    </row>
    <row r="27" spans="2:15" s="23" customFormat="1" ht="27" customHeight="1" thickBot="1" x14ac:dyDescent="0.25">
      <c r="B27" s="21">
        <v>13</v>
      </c>
      <c r="C27" s="21"/>
      <c r="D27" s="31" t="s">
        <v>39</v>
      </c>
      <c r="E27" s="17" t="s">
        <v>4</v>
      </c>
      <c r="F27" s="27">
        <v>2541</v>
      </c>
      <c r="J27" s="20"/>
      <c r="K27" s="51"/>
      <c r="L27" s="51"/>
      <c r="M27" s="51"/>
      <c r="N27" s="51"/>
      <c r="O27" s="51"/>
    </row>
    <row r="28" spans="2:15" s="23" customFormat="1" ht="18" customHeight="1" thickBot="1" x14ac:dyDescent="0.25">
      <c r="B28" s="3">
        <v>14</v>
      </c>
      <c r="C28" s="3"/>
      <c r="D28" s="8" t="s">
        <v>40</v>
      </c>
      <c r="E28" s="17" t="s">
        <v>41</v>
      </c>
      <c r="F28" s="27">
        <v>423</v>
      </c>
      <c r="J28" s="20"/>
      <c r="K28" s="51"/>
      <c r="L28" s="51"/>
      <c r="M28" s="51"/>
      <c r="N28" s="51"/>
      <c r="O28" s="51"/>
    </row>
    <row r="29" spans="2:15" s="23" customFormat="1" ht="18" customHeight="1" thickBot="1" x14ac:dyDescent="0.25">
      <c r="B29" s="49">
        <v>15</v>
      </c>
      <c r="C29" s="49"/>
      <c r="D29" s="54" t="s">
        <v>83</v>
      </c>
      <c r="E29" s="17" t="s">
        <v>4</v>
      </c>
      <c r="F29" s="27">
        <v>2541</v>
      </c>
      <c r="J29" s="22"/>
      <c r="K29" s="51"/>
      <c r="L29" s="51"/>
      <c r="M29" s="51"/>
      <c r="N29" s="51"/>
      <c r="O29" s="51"/>
    </row>
    <row r="30" spans="2:15" s="23" customFormat="1" ht="18" customHeight="1" thickBot="1" x14ac:dyDescent="0.25">
      <c r="B30" s="3">
        <v>16</v>
      </c>
      <c r="C30" s="3"/>
      <c r="D30" s="8" t="s">
        <v>42</v>
      </c>
      <c r="E30" s="17" t="s">
        <v>4</v>
      </c>
      <c r="F30" s="27">
        <v>2497</v>
      </c>
    </row>
    <row r="31" spans="2:15" s="23" customFormat="1" ht="18" customHeight="1" thickBot="1" x14ac:dyDescent="0.25">
      <c r="B31" s="9"/>
      <c r="C31" s="9"/>
      <c r="D31" s="10" t="s">
        <v>44</v>
      </c>
      <c r="E31" s="9"/>
      <c r="F31" s="56"/>
      <c r="K31" s="32"/>
      <c r="L31" s="32"/>
      <c r="M31" s="51"/>
      <c r="N31" s="51"/>
      <c r="O31" s="51"/>
    </row>
    <row r="32" spans="2:15" s="23" customFormat="1" ht="27" customHeight="1" x14ac:dyDescent="0.2">
      <c r="B32" s="72">
        <v>17</v>
      </c>
      <c r="C32" s="74"/>
      <c r="D32" s="25" t="s">
        <v>45</v>
      </c>
      <c r="E32" s="18"/>
      <c r="F32" s="59"/>
      <c r="K32" s="32"/>
      <c r="L32" s="32"/>
      <c r="M32" s="51"/>
      <c r="N32" s="51"/>
      <c r="O32" s="51"/>
    </row>
    <row r="33" spans="2:15" s="23" customFormat="1" ht="18" customHeight="1" thickBot="1" x14ac:dyDescent="0.25">
      <c r="B33" s="73"/>
      <c r="C33" s="73"/>
      <c r="D33" s="26" t="s">
        <v>46</v>
      </c>
      <c r="E33" s="17" t="s">
        <v>7</v>
      </c>
      <c r="F33" s="27">
        <v>112</v>
      </c>
      <c r="K33" s="32"/>
      <c r="L33" s="32"/>
      <c r="M33" s="51"/>
      <c r="N33" s="51"/>
      <c r="O33" s="51"/>
    </row>
    <row r="34" spans="2:15" s="23" customFormat="1" ht="18" customHeight="1" x14ac:dyDescent="0.2">
      <c r="B34" s="72">
        <v>18</v>
      </c>
      <c r="C34" s="72"/>
      <c r="D34" s="14" t="s">
        <v>8</v>
      </c>
      <c r="E34" s="2"/>
      <c r="F34" s="58"/>
      <c r="K34" s="32"/>
      <c r="L34" s="32"/>
      <c r="M34" s="51"/>
      <c r="N34" s="51"/>
      <c r="O34" s="51"/>
    </row>
    <row r="35" spans="2:15" ht="18" customHeight="1" thickBot="1" x14ac:dyDescent="0.25">
      <c r="B35" s="73"/>
      <c r="C35" s="73"/>
      <c r="D35" s="4" t="s">
        <v>47</v>
      </c>
      <c r="E35" s="17" t="s">
        <v>4</v>
      </c>
      <c r="F35" s="27">
        <v>80</v>
      </c>
      <c r="K35" s="51"/>
      <c r="L35" s="51"/>
      <c r="M35" s="51"/>
      <c r="N35" s="51"/>
      <c r="O35" s="51"/>
    </row>
    <row r="36" spans="2:15" s="51" customFormat="1" ht="18" customHeight="1" x14ac:dyDescent="0.2">
      <c r="B36" s="72">
        <v>19</v>
      </c>
      <c r="C36" s="72"/>
      <c r="D36" s="14" t="s">
        <v>50</v>
      </c>
      <c r="E36" s="2"/>
      <c r="F36" s="58"/>
    </row>
    <row r="37" spans="2:15" s="51" customFormat="1" ht="18" customHeight="1" thickBot="1" x14ac:dyDescent="0.25">
      <c r="B37" s="73"/>
      <c r="C37" s="73"/>
      <c r="D37" s="4" t="s">
        <v>51</v>
      </c>
      <c r="E37" s="17" t="s">
        <v>4</v>
      </c>
      <c r="F37" s="27">
        <v>160</v>
      </c>
    </row>
    <row r="38" spans="2:15" ht="18" customHeight="1" x14ac:dyDescent="0.2">
      <c r="B38" s="72">
        <v>20</v>
      </c>
      <c r="C38" s="72"/>
      <c r="D38" s="14" t="s">
        <v>48</v>
      </c>
      <c r="E38" s="2"/>
      <c r="F38" s="58"/>
      <c r="K38" s="51"/>
      <c r="L38" s="51"/>
      <c r="M38" s="51"/>
      <c r="N38" s="51"/>
      <c r="O38" s="51"/>
    </row>
    <row r="39" spans="2:15" ht="18" customHeight="1" thickBot="1" x14ac:dyDescent="0.25">
      <c r="B39" s="73"/>
      <c r="C39" s="73"/>
      <c r="D39" s="4" t="s">
        <v>49</v>
      </c>
      <c r="E39" s="17" t="s">
        <v>4</v>
      </c>
      <c r="F39" s="27">
        <v>21</v>
      </c>
      <c r="J39" s="20"/>
      <c r="K39" s="51"/>
      <c r="L39" s="51"/>
      <c r="M39" s="51"/>
      <c r="N39" s="51"/>
      <c r="O39" s="51"/>
    </row>
    <row r="40" spans="2:15" s="51" customFormat="1" ht="18" customHeight="1" x14ac:dyDescent="0.2">
      <c r="B40" s="72">
        <v>21</v>
      </c>
      <c r="C40" s="72"/>
      <c r="D40" s="14" t="s">
        <v>55</v>
      </c>
      <c r="E40" s="2"/>
      <c r="F40" s="58"/>
      <c r="J40" s="20"/>
    </row>
    <row r="41" spans="2:15" s="51" customFormat="1" ht="18" customHeight="1" thickBot="1" x14ac:dyDescent="0.25">
      <c r="B41" s="73"/>
      <c r="C41" s="73"/>
      <c r="D41" s="4" t="s">
        <v>54</v>
      </c>
      <c r="E41" s="17" t="s">
        <v>53</v>
      </c>
      <c r="F41" s="27">
        <v>21</v>
      </c>
      <c r="J41" s="20"/>
    </row>
    <row r="42" spans="2:15" ht="27" customHeight="1" thickBot="1" x14ac:dyDescent="0.25">
      <c r="B42" s="3">
        <v>22</v>
      </c>
      <c r="C42" s="3"/>
      <c r="D42" s="29" t="s">
        <v>9</v>
      </c>
      <c r="E42" s="3" t="s">
        <v>4</v>
      </c>
      <c r="F42" s="55">
        <v>160</v>
      </c>
      <c r="K42" s="51"/>
      <c r="L42" s="51"/>
      <c r="M42" s="51"/>
      <c r="N42" s="51"/>
      <c r="O42" s="51"/>
    </row>
    <row r="43" spans="2:15" ht="18" customHeight="1" thickBot="1" x14ac:dyDescent="0.25">
      <c r="B43" s="3">
        <v>23</v>
      </c>
      <c r="C43" s="3"/>
      <c r="D43" s="28" t="s">
        <v>34</v>
      </c>
      <c r="E43" s="3" t="s">
        <v>4</v>
      </c>
      <c r="F43" s="55">
        <v>160</v>
      </c>
      <c r="K43" s="51"/>
      <c r="L43" s="51"/>
      <c r="M43" s="51"/>
      <c r="N43" s="51"/>
      <c r="O43" s="51"/>
    </row>
    <row r="44" spans="2:15" ht="18" customHeight="1" thickBot="1" x14ac:dyDescent="0.25">
      <c r="B44" s="3">
        <v>24</v>
      </c>
      <c r="C44" s="3"/>
      <c r="D44" s="28" t="s">
        <v>52</v>
      </c>
      <c r="E44" s="3" t="s">
        <v>4</v>
      </c>
      <c r="F44" s="55">
        <v>160</v>
      </c>
      <c r="K44" s="32"/>
      <c r="L44" s="32"/>
      <c r="M44" s="51"/>
      <c r="N44" s="51"/>
      <c r="O44" s="51"/>
    </row>
    <row r="45" spans="2:15" ht="18" customHeight="1" thickBot="1" x14ac:dyDescent="0.25">
      <c r="B45" s="3">
        <v>25</v>
      </c>
      <c r="C45" s="3"/>
      <c r="D45" s="28" t="s">
        <v>56</v>
      </c>
      <c r="E45" s="3" t="s">
        <v>57</v>
      </c>
      <c r="F45" s="55">
        <v>6</v>
      </c>
      <c r="G45" s="32"/>
      <c r="K45" s="32"/>
      <c r="L45" s="32"/>
      <c r="M45" s="51"/>
      <c r="N45" s="51"/>
      <c r="O45" s="51"/>
    </row>
    <row r="46" spans="2:15" ht="18" customHeight="1" thickBot="1" x14ac:dyDescent="0.25">
      <c r="B46" s="9"/>
      <c r="C46" s="9"/>
      <c r="D46" s="10" t="s">
        <v>60</v>
      </c>
      <c r="E46" s="9"/>
      <c r="F46" s="56"/>
      <c r="G46" s="32"/>
      <c r="K46" s="32"/>
      <c r="L46" s="32"/>
      <c r="M46" s="51"/>
      <c r="N46" s="51"/>
      <c r="O46" s="51"/>
    </row>
    <row r="47" spans="2:15" ht="18" customHeight="1" thickBot="1" x14ac:dyDescent="0.25">
      <c r="B47" s="3">
        <v>26</v>
      </c>
      <c r="C47" s="3"/>
      <c r="D47" s="8" t="s">
        <v>58</v>
      </c>
      <c r="E47" s="3" t="s">
        <v>7</v>
      </c>
      <c r="F47" s="55">
        <v>91</v>
      </c>
      <c r="G47" s="32"/>
      <c r="K47" s="32"/>
      <c r="L47" s="32"/>
      <c r="M47" s="51"/>
      <c r="N47" s="51"/>
      <c r="O47" s="51"/>
    </row>
    <row r="48" spans="2:15" ht="18" customHeight="1" thickBot="1" x14ac:dyDescent="0.25">
      <c r="B48" s="3">
        <v>27</v>
      </c>
      <c r="C48" s="3"/>
      <c r="D48" s="8" t="s">
        <v>84</v>
      </c>
      <c r="E48" s="3" t="s">
        <v>7</v>
      </c>
      <c r="F48" s="55">
        <v>91</v>
      </c>
    </row>
    <row r="49" spans="2:8" ht="27" customHeight="1" thickBot="1" x14ac:dyDescent="0.25">
      <c r="B49" s="3">
        <v>28</v>
      </c>
      <c r="C49" s="3"/>
      <c r="D49" s="8" t="s">
        <v>59</v>
      </c>
      <c r="E49" s="3" t="s">
        <v>7</v>
      </c>
      <c r="F49" s="55">
        <v>91</v>
      </c>
      <c r="H49" s="12"/>
    </row>
    <row r="50" spans="2:8" ht="18" customHeight="1" x14ac:dyDescent="0.2">
      <c r="B50" s="72">
        <v>29</v>
      </c>
      <c r="C50" s="72"/>
      <c r="D50" s="14" t="s">
        <v>61</v>
      </c>
      <c r="E50" s="2"/>
      <c r="F50" s="58"/>
      <c r="H50" s="13"/>
    </row>
    <row r="51" spans="2:8" ht="18" customHeight="1" thickBot="1" x14ac:dyDescent="0.25">
      <c r="B51" s="73"/>
      <c r="C51" s="73"/>
      <c r="D51" s="4" t="s">
        <v>62</v>
      </c>
      <c r="E51" s="17" t="s">
        <v>4</v>
      </c>
      <c r="F51" s="27">
        <v>1362</v>
      </c>
      <c r="H51" s="13"/>
    </row>
    <row r="52" spans="2:8" ht="27" customHeight="1" thickBot="1" x14ac:dyDescent="0.25">
      <c r="B52" s="3">
        <v>30</v>
      </c>
      <c r="C52" s="3"/>
      <c r="D52" s="8" t="s">
        <v>63</v>
      </c>
      <c r="E52" s="3" t="s">
        <v>7</v>
      </c>
      <c r="F52" s="55">
        <v>132</v>
      </c>
      <c r="H52" s="13"/>
    </row>
    <row r="53" spans="2:8" ht="27" customHeight="1" thickBot="1" x14ac:dyDescent="0.25">
      <c r="B53" s="3">
        <v>31</v>
      </c>
      <c r="C53" s="3"/>
      <c r="D53" s="8" t="s">
        <v>73</v>
      </c>
      <c r="E53" s="3" t="s">
        <v>7</v>
      </c>
      <c r="F53" s="55">
        <v>861</v>
      </c>
      <c r="H53" s="12"/>
    </row>
    <row r="54" spans="2:8" s="51" customFormat="1" ht="18" customHeight="1" thickBot="1" x14ac:dyDescent="0.25">
      <c r="B54" s="50">
        <v>32</v>
      </c>
      <c r="C54" s="50"/>
      <c r="D54" s="54" t="s">
        <v>64</v>
      </c>
      <c r="E54" s="50" t="s">
        <v>57</v>
      </c>
      <c r="F54" s="60">
        <v>1</v>
      </c>
      <c r="H54" s="12"/>
    </row>
    <row r="55" spans="2:8" s="62" customFormat="1" ht="18" customHeight="1" thickBot="1" x14ac:dyDescent="0.25">
      <c r="B55" s="9"/>
      <c r="C55" s="9"/>
      <c r="D55" s="10" t="s">
        <v>85</v>
      </c>
      <c r="E55" s="9"/>
      <c r="F55" s="56"/>
      <c r="H55" s="12"/>
    </row>
    <row r="56" spans="2:8" s="62" customFormat="1" ht="18" customHeight="1" thickBot="1" x14ac:dyDescent="0.25">
      <c r="B56" s="9"/>
      <c r="C56" s="9"/>
      <c r="D56" s="10" t="s">
        <v>86</v>
      </c>
      <c r="E56" s="9"/>
      <c r="F56" s="56"/>
      <c r="H56" s="12"/>
    </row>
    <row r="57" spans="2:8" s="62" customFormat="1" ht="18" customHeight="1" x14ac:dyDescent="0.2">
      <c r="B57" s="72">
        <v>33</v>
      </c>
      <c r="C57" s="72"/>
      <c r="D57" s="14" t="s">
        <v>28</v>
      </c>
      <c r="E57" s="2"/>
      <c r="F57" s="16"/>
      <c r="H57" s="12"/>
    </row>
    <row r="58" spans="2:8" s="62" customFormat="1" ht="18" customHeight="1" thickBot="1" x14ac:dyDescent="0.25">
      <c r="B58" s="73"/>
      <c r="C58" s="73"/>
      <c r="D58" s="4" t="s">
        <v>87</v>
      </c>
      <c r="E58" s="17" t="s">
        <v>4</v>
      </c>
      <c r="F58" s="27">
        <v>750</v>
      </c>
      <c r="H58" s="12"/>
    </row>
    <row r="59" spans="2:8" s="62" customFormat="1" ht="18" customHeight="1" thickBot="1" x14ac:dyDescent="0.25">
      <c r="B59" s="61">
        <v>34</v>
      </c>
      <c r="C59" s="61"/>
      <c r="D59" s="31" t="s">
        <v>88</v>
      </c>
      <c r="E59" s="17" t="s">
        <v>4</v>
      </c>
      <c r="F59" s="27">
        <v>750</v>
      </c>
      <c r="H59" s="12"/>
    </row>
    <row r="60" spans="2:8" s="62" customFormat="1" ht="18" customHeight="1" thickBot="1" x14ac:dyDescent="0.25">
      <c r="B60" s="3">
        <v>35</v>
      </c>
      <c r="C60" s="3"/>
      <c r="D60" s="28" t="s">
        <v>52</v>
      </c>
      <c r="E60" s="3" t="s">
        <v>4</v>
      </c>
      <c r="F60" s="55">
        <v>750</v>
      </c>
      <c r="H60" s="12"/>
    </row>
    <row r="61" spans="2:8" s="62" customFormat="1" ht="18" customHeight="1" x14ac:dyDescent="0.2">
      <c r="B61" s="72">
        <v>36</v>
      </c>
      <c r="C61" s="74"/>
      <c r="D61" s="25" t="s">
        <v>89</v>
      </c>
      <c r="E61" s="18"/>
      <c r="F61" s="59"/>
      <c r="H61" s="12"/>
    </row>
    <row r="62" spans="2:8" s="62" customFormat="1" ht="18" customHeight="1" thickBot="1" x14ac:dyDescent="0.25">
      <c r="B62" s="73"/>
      <c r="C62" s="73"/>
      <c r="D62" s="26" t="s">
        <v>90</v>
      </c>
      <c r="E62" s="17" t="s">
        <v>7</v>
      </c>
      <c r="F62" s="27">
        <v>135</v>
      </c>
      <c r="H62" s="12"/>
    </row>
    <row r="63" spans="2:8" s="62" customFormat="1" ht="18" customHeight="1" x14ac:dyDescent="0.2">
      <c r="B63" s="72">
        <v>37</v>
      </c>
      <c r="C63" s="72"/>
      <c r="D63" s="14" t="s">
        <v>61</v>
      </c>
      <c r="E63" s="2"/>
      <c r="F63" s="58"/>
      <c r="H63" s="12"/>
    </row>
    <row r="64" spans="2:8" s="62" customFormat="1" ht="18" customHeight="1" thickBot="1" x14ac:dyDescent="0.25">
      <c r="B64" s="73"/>
      <c r="C64" s="73"/>
      <c r="D64" s="4" t="s">
        <v>91</v>
      </c>
      <c r="E64" s="17" t="s">
        <v>4</v>
      </c>
      <c r="F64" s="27">
        <v>450</v>
      </c>
      <c r="H64" s="12"/>
    </row>
    <row r="65" spans="2:8" ht="18" customHeight="1" thickBot="1" x14ac:dyDescent="0.25">
      <c r="B65" s="9"/>
      <c r="C65" s="9"/>
      <c r="D65" s="10" t="s">
        <v>79</v>
      </c>
      <c r="E65" s="9"/>
      <c r="F65" s="56"/>
      <c r="H65" s="12"/>
    </row>
    <row r="66" spans="2:8" ht="18" customHeight="1" thickBot="1" x14ac:dyDescent="0.25">
      <c r="B66" s="9"/>
      <c r="C66" s="9"/>
      <c r="D66" s="10" t="s">
        <v>92</v>
      </c>
      <c r="E66" s="9"/>
      <c r="F66" s="56"/>
      <c r="H66" s="13"/>
    </row>
    <row r="67" spans="2:8" ht="18" customHeight="1" x14ac:dyDescent="0.2">
      <c r="B67" s="72">
        <v>38</v>
      </c>
      <c r="C67" s="72"/>
      <c r="D67" s="14" t="s">
        <v>28</v>
      </c>
      <c r="E67" s="2"/>
      <c r="F67" s="58"/>
      <c r="H67" s="7"/>
    </row>
    <row r="68" spans="2:8" ht="18" customHeight="1" thickBot="1" x14ac:dyDescent="0.25">
      <c r="B68" s="73"/>
      <c r="C68" s="73"/>
      <c r="D68" s="4" t="s">
        <v>65</v>
      </c>
      <c r="E68" s="17" t="s">
        <v>4</v>
      </c>
      <c r="F68" s="27">
        <v>1120</v>
      </c>
      <c r="H68" s="12"/>
    </row>
    <row r="69" spans="2:8" ht="27" customHeight="1" x14ac:dyDescent="0.2">
      <c r="B69" s="72">
        <v>39</v>
      </c>
      <c r="C69" s="74"/>
      <c r="D69" s="25" t="s">
        <v>66</v>
      </c>
      <c r="E69" s="18"/>
      <c r="F69" s="59"/>
      <c r="H69" s="12"/>
    </row>
    <row r="70" spans="2:8" ht="18" customHeight="1" thickBot="1" x14ac:dyDescent="0.25">
      <c r="B70" s="73"/>
      <c r="C70" s="73"/>
      <c r="D70" s="26" t="s">
        <v>67</v>
      </c>
      <c r="E70" s="17" t="s">
        <v>7</v>
      </c>
      <c r="F70" s="27">
        <v>12</v>
      </c>
      <c r="H70" s="12"/>
    </row>
    <row r="71" spans="2:8" s="52" customFormat="1" ht="18" customHeight="1" x14ac:dyDescent="0.2">
      <c r="B71" s="72">
        <v>40</v>
      </c>
      <c r="C71" s="72"/>
      <c r="D71" s="14" t="s">
        <v>50</v>
      </c>
      <c r="E71" s="2"/>
      <c r="F71" s="58"/>
      <c r="H71" s="12"/>
    </row>
    <row r="72" spans="2:8" s="52" customFormat="1" ht="18" customHeight="1" thickBot="1" x14ac:dyDescent="0.25">
      <c r="B72" s="73"/>
      <c r="C72" s="73"/>
      <c r="D72" s="4" t="s">
        <v>10</v>
      </c>
      <c r="E72" s="17" t="s">
        <v>4</v>
      </c>
      <c r="F72" s="27">
        <v>40</v>
      </c>
      <c r="H72" s="12"/>
    </row>
    <row r="73" spans="2:8" ht="18" customHeight="1" x14ac:dyDescent="0.2">
      <c r="B73" s="72">
        <v>41</v>
      </c>
      <c r="C73" s="72"/>
      <c r="D73" s="14" t="s">
        <v>8</v>
      </c>
      <c r="E73" s="2"/>
      <c r="F73" s="58"/>
      <c r="H73" s="12"/>
    </row>
    <row r="74" spans="2:8" ht="18" customHeight="1" thickBot="1" x14ac:dyDescent="0.25">
      <c r="B74" s="73"/>
      <c r="C74" s="73"/>
      <c r="D74" s="4" t="s">
        <v>10</v>
      </c>
      <c r="E74" s="17" t="s">
        <v>4</v>
      </c>
      <c r="F74" s="27">
        <v>40</v>
      </c>
      <c r="H74" s="12"/>
    </row>
    <row r="75" spans="2:8" ht="27" customHeight="1" thickBot="1" x14ac:dyDescent="0.25">
      <c r="B75" s="3">
        <v>42</v>
      </c>
      <c r="C75" s="3"/>
      <c r="D75" s="29" t="s">
        <v>9</v>
      </c>
      <c r="E75" s="3" t="s">
        <v>4</v>
      </c>
      <c r="F75" s="55">
        <v>40</v>
      </c>
      <c r="H75" s="12"/>
    </row>
    <row r="76" spans="2:8" ht="18" customHeight="1" thickBot="1" x14ac:dyDescent="0.25">
      <c r="B76" s="3">
        <v>43</v>
      </c>
      <c r="C76" s="3"/>
      <c r="D76" s="28" t="s">
        <v>34</v>
      </c>
      <c r="E76" s="3" t="s">
        <v>4</v>
      </c>
      <c r="F76" s="55">
        <v>40</v>
      </c>
      <c r="H76" s="12"/>
    </row>
    <row r="77" spans="2:8" ht="18" customHeight="1" thickBot="1" x14ac:dyDescent="0.25">
      <c r="B77" s="3">
        <v>44</v>
      </c>
      <c r="C77" s="3"/>
      <c r="D77" s="28" t="s">
        <v>35</v>
      </c>
      <c r="E77" s="3" t="s">
        <v>41</v>
      </c>
      <c r="F77" s="55">
        <v>2</v>
      </c>
    </row>
    <row r="78" spans="2:8" ht="18" customHeight="1" thickBot="1" x14ac:dyDescent="0.25">
      <c r="B78" s="3">
        <v>45</v>
      </c>
      <c r="C78" s="3"/>
      <c r="D78" s="28" t="s">
        <v>36</v>
      </c>
      <c r="E78" s="3" t="s">
        <v>4</v>
      </c>
      <c r="F78" s="55">
        <v>20</v>
      </c>
    </row>
    <row r="79" spans="2:8" ht="27" customHeight="1" x14ac:dyDescent="0.2">
      <c r="B79" s="72">
        <v>46</v>
      </c>
      <c r="C79" s="72"/>
      <c r="D79" s="30" t="s">
        <v>37</v>
      </c>
      <c r="E79" s="19"/>
      <c r="F79" s="57"/>
    </row>
    <row r="80" spans="2:8" ht="18" customHeight="1" thickBot="1" x14ac:dyDescent="0.25">
      <c r="B80" s="73"/>
      <c r="C80" s="73"/>
      <c r="D80" s="4" t="s">
        <v>68</v>
      </c>
      <c r="E80" s="17" t="s">
        <v>4</v>
      </c>
      <c r="F80" s="27">
        <v>21</v>
      </c>
    </row>
    <row r="81" spans="2:16" ht="27" customHeight="1" x14ac:dyDescent="0.2">
      <c r="B81" s="72">
        <v>47</v>
      </c>
      <c r="C81" s="74"/>
      <c r="D81" s="25" t="s">
        <v>95</v>
      </c>
      <c r="E81" s="18"/>
      <c r="F81" s="59"/>
    </row>
    <row r="82" spans="2:16" ht="18" customHeight="1" thickBot="1" x14ac:dyDescent="0.25">
      <c r="B82" s="73"/>
      <c r="C82" s="73"/>
      <c r="D82" s="26" t="s">
        <v>69</v>
      </c>
      <c r="E82" s="17" t="s">
        <v>4</v>
      </c>
      <c r="F82" s="27">
        <v>1160</v>
      </c>
      <c r="L82" s="51"/>
      <c r="M82" s="51"/>
      <c r="N82" s="51"/>
      <c r="O82" s="51"/>
      <c r="P82" s="51"/>
    </row>
    <row r="83" spans="2:16" ht="18" customHeight="1" thickBot="1" x14ac:dyDescent="0.25">
      <c r="B83" s="3">
        <v>48</v>
      </c>
      <c r="C83" s="3"/>
      <c r="D83" s="28" t="s">
        <v>52</v>
      </c>
      <c r="E83" s="3" t="s">
        <v>4</v>
      </c>
      <c r="F83" s="55">
        <v>1160</v>
      </c>
    </row>
    <row r="84" spans="2:16" ht="18" customHeight="1" thickBot="1" x14ac:dyDescent="0.25">
      <c r="B84" s="9"/>
      <c r="C84" s="9"/>
      <c r="D84" s="10" t="s">
        <v>94</v>
      </c>
      <c r="E84" s="9"/>
      <c r="F84" s="56"/>
    </row>
    <row r="85" spans="2:16" ht="27" customHeight="1" x14ac:dyDescent="0.2">
      <c r="B85" s="72">
        <v>49</v>
      </c>
      <c r="C85" s="74"/>
      <c r="D85" s="25" t="s">
        <v>74</v>
      </c>
      <c r="E85" s="18"/>
      <c r="F85" s="59"/>
    </row>
    <row r="86" spans="2:16" ht="18" customHeight="1" thickBot="1" x14ac:dyDescent="0.25">
      <c r="B86" s="73"/>
      <c r="C86" s="73"/>
      <c r="D86" s="26" t="s">
        <v>75</v>
      </c>
      <c r="E86" s="17" t="s">
        <v>7</v>
      </c>
      <c r="F86" s="27">
        <v>26</v>
      </c>
    </row>
    <row r="87" spans="2:16" s="51" customFormat="1" ht="18" customHeight="1" x14ac:dyDescent="0.2">
      <c r="B87" s="72">
        <v>50</v>
      </c>
      <c r="C87" s="72"/>
      <c r="D87" s="14" t="s">
        <v>50</v>
      </c>
      <c r="E87" s="2"/>
      <c r="F87" s="58"/>
    </row>
    <row r="88" spans="2:16" s="51" customFormat="1" ht="18" customHeight="1" thickBot="1" x14ac:dyDescent="0.25">
      <c r="B88" s="73"/>
      <c r="C88" s="73"/>
      <c r="D88" s="4" t="s">
        <v>77</v>
      </c>
      <c r="E88" s="17" t="s">
        <v>4</v>
      </c>
      <c r="F88" s="27">
        <v>105</v>
      </c>
    </row>
    <row r="89" spans="2:16" ht="18" customHeight="1" x14ac:dyDescent="0.2">
      <c r="B89" s="72">
        <v>51</v>
      </c>
      <c r="C89" s="72"/>
      <c r="D89" s="14" t="s">
        <v>8</v>
      </c>
      <c r="E89" s="2"/>
      <c r="F89" s="58"/>
    </row>
    <row r="90" spans="2:16" ht="18" customHeight="1" thickBot="1" x14ac:dyDescent="0.25">
      <c r="B90" s="73"/>
      <c r="C90" s="73"/>
      <c r="D90" s="4" t="s">
        <v>76</v>
      </c>
      <c r="E90" s="17" t="s">
        <v>4</v>
      </c>
      <c r="F90" s="27">
        <v>16</v>
      </c>
    </row>
    <row r="91" spans="2:16" ht="27" customHeight="1" thickBot="1" x14ac:dyDescent="0.25">
      <c r="B91" s="3">
        <v>52</v>
      </c>
      <c r="C91" s="3"/>
      <c r="D91" s="29" t="s">
        <v>9</v>
      </c>
      <c r="E91" s="3" t="s">
        <v>4</v>
      </c>
      <c r="F91" s="55">
        <v>105</v>
      </c>
    </row>
    <row r="92" spans="2:16" ht="18" customHeight="1" thickBot="1" x14ac:dyDescent="0.25">
      <c r="B92" s="3">
        <v>53</v>
      </c>
      <c r="C92" s="3"/>
      <c r="D92" s="28" t="s">
        <v>34</v>
      </c>
      <c r="E92" s="3" t="s">
        <v>4</v>
      </c>
      <c r="F92" s="55">
        <v>105</v>
      </c>
    </row>
    <row r="93" spans="2:16" ht="18" customHeight="1" thickBot="1" x14ac:dyDescent="0.25">
      <c r="B93" s="3">
        <v>54</v>
      </c>
      <c r="C93" s="3"/>
      <c r="D93" s="28" t="s">
        <v>52</v>
      </c>
      <c r="E93" s="3" t="s">
        <v>4</v>
      </c>
      <c r="F93" s="55">
        <v>105</v>
      </c>
    </row>
    <row r="94" spans="2:16" ht="18" customHeight="1" thickBot="1" x14ac:dyDescent="0.25">
      <c r="B94" s="9"/>
      <c r="C94" s="9"/>
      <c r="D94" s="10" t="s">
        <v>96</v>
      </c>
      <c r="E94" s="9"/>
      <c r="F94" s="56"/>
    </row>
    <row r="95" spans="2:16" ht="18" customHeight="1" thickBot="1" x14ac:dyDescent="0.25">
      <c r="B95" s="3">
        <v>55</v>
      </c>
      <c r="C95" s="3"/>
      <c r="D95" s="28" t="s">
        <v>70</v>
      </c>
      <c r="E95" s="3" t="s">
        <v>57</v>
      </c>
      <c r="F95" s="55">
        <v>2</v>
      </c>
    </row>
    <row r="96" spans="2:16" ht="18" customHeight="1" thickBot="1" x14ac:dyDescent="0.25">
      <c r="B96" s="3">
        <v>56</v>
      </c>
      <c r="C96" s="3"/>
      <c r="D96" s="28" t="s">
        <v>71</v>
      </c>
      <c r="E96" s="3" t="s">
        <v>57</v>
      </c>
      <c r="F96" s="55">
        <v>3</v>
      </c>
    </row>
    <row r="97" ht="27.75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7.25" customHeight="1" x14ac:dyDescent="0.2"/>
    <row r="104" ht="18" customHeight="1" x14ac:dyDescent="0.2"/>
    <row r="105" ht="27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27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9.5" customHeight="1" x14ac:dyDescent="0.2"/>
    <row r="139" ht="27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27" customHeight="1" x14ac:dyDescent="0.2"/>
    <row r="158" ht="18" customHeight="1" x14ac:dyDescent="0.2"/>
    <row r="159" ht="27" customHeight="1" x14ac:dyDescent="0.2"/>
    <row r="160" ht="18" customHeight="1" x14ac:dyDescent="0.2"/>
    <row r="161" ht="18" customHeight="1" x14ac:dyDescent="0.2"/>
    <row r="162" ht="17.25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27" customHeight="1" x14ac:dyDescent="0.2"/>
    <row r="168" ht="27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27" customHeight="1" x14ac:dyDescent="0.2"/>
    <row r="190" ht="18" customHeight="1" x14ac:dyDescent="0.2"/>
    <row r="191" ht="18" customHeight="1" x14ac:dyDescent="0.2"/>
    <row r="192" ht="18" customHeight="1" x14ac:dyDescent="0.2"/>
    <row r="193" ht="27" customHeight="1" x14ac:dyDescent="0.2"/>
    <row r="194" ht="18" customHeight="1" x14ac:dyDescent="0.2"/>
    <row r="195" ht="18" customHeight="1" x14ac:dyDescent="0.2"/>
    <row r="196" ht="18" customHeight="1" x14ac:dyDescent="0.2"/>
    <row r="197" ht="27" customHeight="1" x14ac:dyDescent="0.2"/>
    <row r="198" ht="18" customHeight="1" x14ac:dyDescent="0.2"/>
    <row r="199" ht="18" customHeight="1" x14ac:dyDescent="0.2"/>
    <row r="200" ht="18" customHeight="1" x14ac:dyDescent="0.2"/>
    <row r="201" ht="27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27" customHeight="1" x14ac:dyDescent="0.2"/>
    <row r="207" ht="27" customHeight="1" x14ac:dyDescent="0.2"/>
    <row r="208" ht="18" customHeight="1" x14ac:dyDescent="0.2"/>
    <row r="209" spans="2:6" ht="18" customHeight="1" x14ac:dyDescent="0.2"/>
    <row r="210" spans="2:6" ht="18" customHeight="1" x14ac:dyDescent="0.2"/>
    <row r="211" spans="2:6" ht="18" customHeight="1" x14ac:dyDescent="0.2"/>
    <row r="212" spans="2:6" ht="18" customHeight="1" x14ac:dyDescent="0.2"/>
    <row r="213" spans="2:6" ht="18" customHeight="1" x14ac:dyDescent="0.2"/>
    <row r="214" spans="2:6" ht="18" customHeight="1" x14ac:dyDescent="0.2"/>
    <row r="215" spans="2:6" ht="18" customHeight="1" x14ac:dyDescent="0.2"/>
    <row r="216" spans="2:6" ht="18" customHeight="1" x14ac:dyDescent="0.2"/>
    <row r="217" spans="2:6" ht="18" customHeight="1" x14ac:dyDescent="0.2"/>
    <row r="218" spans="2:6" ht="18" customHeight="1" x14ac:dyDescent="0.2">
      <c r="B218" s="1"/>
      <c r="C218" s="1"/>
      <c r="D218" s="1"/>
      <c r="E218" s="1"/>
      <c r="F218" s="1"/>
    </row>
    <row r="219" spans="2:6" ht="18" customHeight="1" x14ac:dyDescent="0.2">
      <c r="B219" s="1"/>
      <c r="C219" s="1"/>
      <c r="D219" s="1"/>
      <c r="E219" s="1"/>
      <c r="F219" s="1"/>
    </row>
    <row r="220" spans="2:6" ht="18" customHeight="1" x14ac:dyDescent="0.2">
      <c r="B220" s="1"/>
      <c r="C220" s="1"/>
      <c r="D220" s="1"/>
      <c r="E220" s="1"/>
      <c r="F220" s="1"/>
    </row>
    <row r="221" spans="2:6" ht="18" customHeight="1" x14ac:dyDescent="0.2">
      <c r="B221" s="1"/>
      <c r="C221" s="1"/>
      <c r="D221" s="1"/>
      <c r="E221" s="1"/>
      <c r="F221" s="1"/>
    </row>
    <row r="222" spans="2:6" ht="18" customHeight="1" x14ac:dyDescent="0.2">
      <c r="B222" s="1"/>
      <c r="C222" s="1"/>
      <c r="D222" s="1"/>
      <c r="E222" s="1"/>
      <c r="F222" s="1"/>
    </row>
    <row r="223" spans="2:6" ht="18" customHeight="1" x14ac:dyDescent="0.2">
      <c r="B223" s="1"/>
      <c r="C223" s="1"/>
      <c r="D223" s="1"/>
      <c r="E223" s="1"/>
      <c r="F223" s="1"/>
    </row>
    <row r="224" spans="2:6" ht="18" customHeight="1" x14ac:dyDescent="0.2">
      <c r="B224" s="1"/>
      <c r="C224" s="1"/>
      <c r="D224" s="1"/>
      <c r="E224" s="1"/>
      <c r="F224" s="1"/>
    </row>
    <row r="225" spans="2:6" ht="18" customHeight="1" x14ac:dyDescent="0.2">
      <c r="B225" s="1"/>
      <c r="C225" s="1"/>
      <c r="D225" s="1"/>
      <c r="E225" s="1"/>
      <c r="F225" s="1"/>
    </row>
    <row r="226" spans="2:6" ht="18" customHeight="1" x14ac:dyDescent="0.2">
      <c r="B226" s="1"/>
      <c r="C226" s="1"/>
      <c r="D226" s="1"/>
      <c r="E226" s="1"/>
      <c r="F226" s="1"/>
    </row>
    <row r="227" spans="2:6" ht="18" customHeight="1" x14ac:dyDescent="0.2">
      <c r="B227" s="1"/>
      <c r="C227" s="1"/>
      <c r="D227" s="1"/>
      <c r="E227" s="1"/>
      <c r="F227" s="1"/>
    </row>
    <row r="228" spans="2:6" ht="18" customHeight="1" x14ac:dyDescent="0.2">
      <c r="B228" s="1"/>
      <c r="C228" s="1"/>
      <c r="D228" s="1"/>
      <c r="E228" s="1"/>
      <c r="F228" s="1"/>
    </row>
    <row r="229" spans="2:6" ht="18" customHeight="1" x14ac:dyDescent="0.2">
      <c r="B229" s="1"/>
      <c r="C229" s="1"/>
      <c r="D229" s="1"/>
      <c r="E229" s="1"/>
      <c r="F229" s="1"/>
    </row>
    <row r="230" spans="2:6" ht="18" customHeight="1" x14ac:dyDescent="0.2">
      <c r="B230" s="1"/>
      <c r="C230" s="1"/>
      <c r="D230" s="1"/>
      <c r="E230" s="1"/>
      <c r="F230" s="1"/>
    </row>
    <row r="231" spans="2:6" ht="18" customHeight="1" x14ac:dyDescent="0.2">
      <c r="B231" s="1"/>
      <c r="C231" s="1"/>
      <c r="D231" s="1"/>
      <c r="E231" s="1"/>
      <c r="F231" s="1"/>
    </row>
    <row r="232" spans="2:6" ht="18" customHeight="1" x14ac:dyDescent="0.2">
      <c r="B232" s="1"/>
      <c r="C232" s="1"/>
      <c r="D232" s="1"/>
      <c r="E232" s="1"/>
      <c r="F232" s="1"/>
    </row>
    <row r="233" spans="2:6" ht="18" customHeight="1" x14ac:dyDescent="0.2">
      <c r="B233" s="1"/>
      <c r="C233" s="1"/>
      <c r="D233" s="1"/>
      <c r="E233" s="1"/>
      <c r="F233" s="1"/>
    </row>
    <row r="234" spans="2:6" ht="18" customHeight="1" x14ac:dyDescent="0.2">
      <c r="B234" s="1"/>
      <c r="C234" s="1"/>
      <c r="D234" s="1"/>
      <c r="E234" s="1"/>
      <c r="F234" s="1"/>
    </row>
    <row r="235" spans="2:6" ht="18" customHeight="1" x14ac:dyDescent="0.2">
      <c r="B235" s="1"/>
      <c r="C235" s="1"/>
      <c r="D235" s="1"/>
      <c r="E235" s="1"/>
      <c r="F235" s="1"/>
    </row>
    <row r="236" spans="2:6" ht="18" customHeight="1" x14ac:dyDescent="0.2">
      <c r="B236" s="1"/>
      <c r="C236" s="1"/>
      <c r="D236" s="1"/>
      <c r="E236" s="1"/>
      <c r="F236" s="1"/>
    </row>
    <row r="237" spans="2:6" ht="18" customHeight="1" x14ac:dyDescent="0.2">
      <c r="B237" s="1"/>
      <c r="C237" s="1"/>
      <c r="D237" s="1"/>
      <c r="E237" s="1"/>
      <c r="F237" s="1"/>
    </row>
    <row r="238" spans="2:6" ht="18" customHeight="1" x14ac:dyDescent="0.2">
      <c r="B238" s="1"/>
      <c r="C238" s="1"/>
      <c r="D238" s="1"/>
      <c r="E238" s="1"/>
      <c r="F238" s="1"/>
    </row>
    <row r="239" spans="2:6" ht="18" customHeight="1" x14ac:dyDescent="0.2">
      <c r="B239" s="1"/>
      <c r="C239" s="1"/>
      <c r="D239" s="1"/>
      <c r="E239" s="1"/>
      <c r="F239" s="1"/>
    </row>
    <row r="240" spans="2:6" ht="18" customHeight="1" x14ac:dyDescent="0.2">
      <c r="B240" s="1"/>
      <c r="C240" s="1"/>
      <c r="D240" s="1"/>
      <c r="E240" s="1"/>
      <c r="F240" s="1"/>
    </row>
    <row r="241" spans="2:6" ht="18" customHeight="1" x14ac:dyDescent="0.2">
      <c r="B241" s="1"/>
      <c r="C241" s="1"/>
      <c r="D241" s="1"/>
      <c r="E241" s="1"/>
      <c r="F241" s="1"/>
    </row>
    <row r="242" spans="2:6" ht="18" customHeight="1" x14ac:dyDescent="0.2">
      <c r="B242" s="1"/>
      <c r="C242" s="1"/>
      <c r="D242" s="1"/>
      <c r="E242" s="1"/>
      <c r="F242" s="1"/>
    </row>
    <row r="243" spans="2:6" ht="18" customHeight="1" x14ac:dyDescent="0.2">
      <c r="B243" s="1"/>
      <c r="C243" s="1"/>
      <c r="D243" s="1"/>
      <c r="E243" s="1"/>
      <c r="F243" s="1"/>
    </row>
    <row r="244" spans="2:6" ht="18" customHeight="1" x14ac:dyDescent="0.2">
      <c r="B244" s="1"/>
      <c r="C244" s="1"/>
      <c r="D244" s="1"/>
      <c r="E244" s="1"/>
      <c r="F244" s="1"/>
    </row>
    <row r="245" spans="2:6" ht="18" customHeight="1" x14ac:dyDescent="0.2">
      <c r="B245" s="1"/>
      <c r="C245" s="1"/>
      <c r="D245" s="1"/>
      <c r="E245" s="1"/>
      <c r="F245" s="1"/>
    </row>
    <row r="246" spans="2:6" ht="18" customHeight="1" x14ac:dyDescent="0.2">
      <c r="B246" s="1"/>
      <c r="C246" s="1"/>
      <c r="D246" s="1"/>
      <c r="E246" s="1"/>
      <c r="F246" s="1"/>
    </row>
    <row r="247" spans="2:6" ht="18" customHeight="1" x14ac:dyDescent="0.2">
      <c r="B247" s="1"/>
      <c r="C247" s="1"/>
      <c r="D247" s="1"/>
      <c r="E247" s="1"/>
      <c r="F247" s="1"/>
    </row>
    <row r="248" spans="2:6" ht="18" customHeight="1" x14ac:dyDescent="0.2">
      <c r="B248" s="1"/>
      <c r="C248" s="1"/>
      <c r="D248" s="1"/>
      <c r="E248" s="1"/>
      <c r="F248" s="1"/>
    </row>
    <row r="249" spans="2:6" ht="18" customHeight="1" x14ac:dyDescent="0.2">
      <c r="B249" s="1"/>
      <c r="C249" s="1"/>
      <c r="D249" s="1"/>
      <c r="E249" s="1"/>
      <c r="F249" s="1"/>
    </row>
    <row r="250" spans="2:6" ht="18" customHeight="1" x14ac:dyDescent="0.2">
      <c r="B250" s="1"/>
      <c r="C250" s="1"/>
      <c r="D250" s="1"/>
      <c r="E250" s="1"/>
      <c r="F250" s="1"/>
    </row>
    <row r="251" spans="2:6" ht="18" customHeight="1" x14ac:dyDescent="0.2">
      <c r="B251" s="1"/>
      <c r="C251" s="1"/>
      <c r="D251" s="1"/>
      <c r="E251" s="1"/>
      <c r="F251" s="1"/>
    </row>
    <row r="252" spans="2:6" ht="18" customHeight="1" x14ac:dyDescent="0.2">
      <c r="B252" s="1"/>
      <c r="C252" s="1"/>
      <c r="D252" s="1"/>
      <c r="E252" s="1"/>
      <c r="F252" s="1"/>
    </row>
    <row r="253" spans="2:6" ht="18" customHeight="1" x14ac:dyDescent="0.2">
      <c r="B253" s="1"/>
      <c r="C253" s="1"/>
      <c r="D253" s="1"/>
      <c r="E253" s="1"/>
      <c r="F253" s="1"/>
    </row>
    <row r="254" spans="2:6" ht="18" customHeight="1" x14ac:dyDescent="0.2">
      <c r="B254" s="1"/>
      <c r="C254" s="1"/>
      <c r="D254" s="1"/>
      <c r="E254" s="1"/>
      <c r="F254" s="1"/>
    </row>
    <row r="255" spans="2:6" ht="18" customHeight="1" x14ac:dyDescent="0.2">
      <c r="B255" s="1"/>
      <c r="C255" s="1"/>
      <c r="D255" s="1"/>
      <c r="E255" s="1"/>
      <c r="F255" s="1"/>
    </row>
    <row r="256" spans="2:6" ht="18" customHeight="1" x14ac:dyDescent="0.2">
      <c r="B256" s="1"/>
      <c r="C256" s="1"/>
      <c r="D256" s="1"/>
      <c r="E256" s="1"/>
      <c r="F256" s="1"/>
    </row>
    <row r="257" spans="2:6" ht="18" customHeight="1" x14ac:dyDescent="0.2">
      <c r="B257" s="1"/>
      <c r="C257" s="1"/>
      <c r="D257" s="1"/>
      <c r="E257" s="1"/>
      <c r="F257" s="1"/>
    </row>
    <row r="258" spans="2:6" ht="18" customHeight="1" x14ac:dyDescent="0.2">
      <c r="B258" s="1"/>
      <c r="C258" s="1"/>
      <c r="D258" s="1"/>
      <c r="E258" s="1"/>
      <c r="F258" s="1"/>
    </row>
    <row r="259" spans="2:6" ht="18" customHeight="1" x14ac:dyDescent="0.2">
      <c r="B259" s="1"/>
      <c r="C259" s="1"/>
      <c r="D259" s="1"/>
      <c r="E259" s="1"/>
      <c r="F259" s="1"/>
    </row>
    <row r="260" spans="2:6" ht="18" customHeight="1" x14ac:dyDescent="0.2">
      <c r="B260" s="1"/>
      <c r="C260" s="1"/>
      <c r="D260" s="1"/>
      <c r="E260" s="1"/>
      <c r="F260" s="1"/>
    </row>
    <row r="261" spans="2:6" ht="18" customHeight="1" x14ac:dyDescent="0.2">
      <c r="B261" s="1"/>
      <c r="C261" s="1"/>
      <c r="D261" s="1"/>
      <c r="E261" s="1"/>
      <c r="F261" s="1"/>
    </row>
    <row r="262" spans="2:6" ht="18" customHeight="1" x14ac:dyDescent="0.2">
      <c r="B262" s="1"/>
      <c r="C262" s="1"/>
      <c r="D262" s="1"/>
      <c r="E262" s="1"/>
      <c r="F262" s="1"/>
    </row>
    <row r="263" spans="2:6" ht="18" customHeight="1" x14ac:dyDescent="0.2">
      <c r="B263" s="1"/>
      <c r="C263" s="1"/>
      <c r="D263" s="1"/>
      <c r="E263" s="1"/>
      <c r="F263" s="1"/>
    </row>
    <row r="264" spans="2:6" ht="18" customHeight="1" x14ac:dyDescent="0.2">
      <c r="B264" s="1"/>
      <c r="C264" s="1"/>
      <c r="D264" s="1"/>
      <c r="E264" s="1"/>
      <c r="F264" s="1"/>
    </row>
    <row r="265" spans="2:6" ht="18" customHeight="1" x14ac:dyDescent="0.2">
      <c r="B265" s="1"/>
      <c r="C265" s="1"/>
      <c r="D265" s="1"/>
      <c r="E265" s="1"/>
      <c r="F265" s="1"/>
    </row>
    <row r="266" spans="2:6" ht="18" customHeight="1" x14ac:dyDescent="0.2">
      <c r="B266" s="1"/>
      <c r="C266" s="1"/>
      <c r="D266" s="1"/>
      <c r="E266" s="1"/>
      <c r="F266" s="1"/>
    </row>
    <row r="267" spans="2:6" ht="18" customHeight="1" x14ac:dyDescent="0.2">
      <c r="B267" s="1"/>
      <c r="C267" s="1"/>
      <c r="D267" s="1"/>
      <c r="E267" s="1"/>
      <c r="F267" s="1"/>
    </row>
    <row r="268" spans="2:6" ht="18" customHeight="1" x14ac:dyDescent="0.2">
      <c r="B268" s="1"/>
      <c r="C268" s="1"/>
      <c r="D268" s="1"/>
      <c r="E268" s="1"/>
      <c r="F268" s="1"/>
    </row>
    <row r="269" spans="2:6" ht="18" customHeight="1" x14ac:dyDescent="0.2">
      <c r="B269" s="1"/>
      <c r="C269" s="1"/>
      <c r="D269" s="1"/>
      <c r="E269" s="1"/>
      <c r="F269" s="1"/>
    </row>
    <row r="270" spans="2:6" ht="18" customHeight="1" x14ac:dyDescent="0.2">
      <c r="B270" s="1"/>
      <c r="C270" s="1"/>
      <c r="D270" s="1"/>
      <c r="E270" s="1"/>
      <c r="F270" s="1"/>
    </row>
    <row r="271" spans="2:6" ht="18" customHeight="1" x14ac:dyDescent="0.2">
      <c r="B271" s="1"/>
      <c r="C271" s="1"/>
      <c r="D271" s="1"/>
      <c r="E271" s="1"/>
      <c r="F271" s="1"/>
    </row>
    <row r="272" spans="2:6" ht="18" customHeight="1" x14ac:dyDescent="0.2">
      <c r="B272" s="1"/>
      <c r="C272" s="1"/>
      <c r="D272" s="1"/>
      <c r="E272" s="1"/>
      <c r="F272" s="1"/>
    </row>
    <row r="273" spans="2:6" ht="18" customHeight="1" x14ac:dyDescent="0.2">
      <c r="B273" s="1"/>
      <c r="C273" s="1"/>
      <c r="D273" s="1"/>
      <c r="E273" s="1"/>
      <c r="F273" s="1"/>
    </row>
    <row r="274" spans="2:6" ht="18" customHeight="1" x14ac:dyDescent="0.2">
      <c r="B274" s="1"/>
      <c r="C274" s="1"/>
      <c r="D274" s="1"/>
      <c r="E274" s="1"/>
      <c r="F274" s="1"/>
    </row>
    <row r="275" spans="2:6" ht="18" customHeight="1" x14ac:dyDescent="0.2">
      <c r="B275" s="1"/>
      <c r="C275" s="1"/>
      <c r="D275" s="1"/>
      <c r="E275" s="1"/>
      <c r="F275" s="1"/>
    </row>
    <row r="276" spans="2:6" ht="18" customHeight="1" x14ac:dyDescent="0.2">
      <c r="B276" s="1"/>
      <c r="C276" s="1"/>
      <c r="D276" s="1"/>
      <c r="E276" s="1"/>
      <c r="F276" s="1"/>
    </row>
    <row r="277" spans="2:6" ht="18" customHeight="1" x14ac:dyDescent="0.2">
      <c r="B277" s="1"/>
      <c r="C277" s="1"/>
      <c r="D277" s="1"/>
      <c r="E277" s="1"/>
      <c r="F277" s="1"/>
    </row>
    <row r="278" spans="2:6" ht="18" customHeight="1" x14ac:dyDescent="0.2">
      <c r="B278" s="1"/>
      <c r="C278" s="1"/>
      <c r="D278" s="1"/>
      <c r="E278" s="1"/>
      <c r="F278" s="1"/>
    </row>
    <row r="279" spans="2:6" ht="18" customHeight="1" x14ac:dyDescent="0.2">
      <c r="B279" s="1"/>
      <c r="C279" s="1"/>
      <c r="D279" s="1"/>
      <c r="E279" s="1"/>
      <c r="F279" s="1"/>
    </row>
    <row r="280" spans="2:6" ht="18" customHeight="1" x14ac:dyDescent="0.2">
      <c r="B280" s="1"/>
      <c r="C280" s="1"/>
      <c r="D280" s="1"/>
      <c r="E280" s="1"/>
      <c r="F280" s="1"/>
    </row>
    <row r="281" spans="2:6" ht="18" customHeight="1" x14ac:dyDescent="0.2">
      <c r="B281" s="1"/>
      <c r="C281" s="1"/>
      <c r="D281" s="1"/>
      <c r="E281" s="1"/>
      <c r="F281" s="1"/>
    </row>
    <row r="282" spans="2:6" ht="18" customHeight="1" x14ac:dyDescent="0.2">
      <c r="B282" s="1"/>
      <c r="C282" s="1"/>
      <c r="D282" s="1"/>
      <c r="E282" s="1"/>
      <c r="F282" s="1"/>
    </row>
    <row r="283" spans="2:6" ht="18" customHeight="1" x14ac:dyDescent="0.2">
      <c r="B283" s="1"/>
      <c r="C283" s="1"/>
      <c r="D283" s="1"/>
      <c r="E283" s="1"/>
      <c r="F283" s="1"/>
    </row>
    <row r="284" spans="2:6" ht="18" customHeight="1" x14ac:dyDescent="0.2">
      <c r="B284" s="1"/>
      <c r="C284" s="1"/>
      <c r="D284" s="1"/>
      <c r="E284" s="1"/>
      <c r="F284" s="1"/>
    </row>
    <row r="285" spans="2:6" ht="18" customHeight="1" x14ac:dyDescent="0.2">
      <c r="B285" s="1"/>
      <c r="C285" s="1"/>
      <c r="D285" s="1"/>
      <c r="E285" s="1"/>
      <c r="F285" s="1"/>
    </row>
    <row r="286" spans="2:6" ht="18" customHeight="1" x14ac:dyDescent="0.2">
      <c r="B286" s="1"/>
      <c r="C286" s="1"/>
      <c r="D286" s="1"/>
      <c r="E286" s="1"/>
      <c r="F286" s="1"/>
    </row>
    <row r="287" spans="2:6" ht="18" customHeight="1" x14ac:dyDescent="0.2">
      <c r="B287" s="1"/>
      <c r="C287" s="1"/>
      <c r="D287" s="1"/>
      <c r="E287" s="1"/>
      <c r="F287" s="1"/>
    </row>
    <row r="288" spans="2:6" ht="18" customHeight="1" x14ac:dyDescent="0.2">
      <c r="B288" s="1"/>
      <c r="C288" s="1"/>
      <c r="D288" s="1"/>
      <c r="E288" s="1"/>
      <c r="F288" s="1"/>
    </row>
    <row r="289" spans="2:6" ht="18" customHeight="1" x14ac:dyDescent="0.2">
      <c r="B289" s="1"/>
      <c r="C289" s="1"/>
      <c r="D289" s="1"/>
      <c r="E289" s="1"/>
      <c r="F289" s="1"/>
    </row>
    <row r="290" spans="2:6" ht="18" customHeight="1" x14ac:dyDescent="0.2">
      <c r="B290" s="1"/>
      <c r="C290" s="1"/>
      <c r="D290" s="1"/>
      <c r="E290" s="1"/>
      <c r="F290" s="1"/>
    </row>
    <row r="291" spans="2:6" ht="18" customHeight="1" x14ac:dyDescent="0.2">
      <c r="B291" s="1"/>
      <c r="C291" s="1"/>
      <c r="D291" s="1"/>
      <c r="E291" s="1"/>
      <c r="F291" s="1"/>
    </row>
    <row r="292" spans="2:6" ht="18" customHeight="1" x14ac:dyDescent="0.2">
      <c r="B292" s="1"/>
      <c r="C292" s="1"/>
      <c r="D292" s="1"/>
      <c r="E292" s="1"/>
      <c r="F292" s="1"/>
    </row>
    <row r="293" spans="2:6" ht="18" customHeight="1" x14ac:dyDescent="0.2">
      <c r="B293" s="1"/>
      <c r="C293" s="1"/>
      <c r="D293" s="1"/>
      <c r="E293" s="1"/>
      <c r="F293" s="1"/>
    </row>
    <row r="294" spans="2:6" ht="18" customHeight="1" x14ac:dyDescent="0.2">
      <c r="B294" s="1"/>
      <c r="C294" s="1"/>
      <c r="D294" s="1"/>
      <c r="E294" s="1"/>
      <c r="F294" s="1"/>
    </row>
    <row r="295" spans="2:6" ht="18" customHeight="1" x14ac:dyDescent="0.2">
      <c r="B295" s="1"/>
      <c r="C295" s="1"/>
      <c r="D295" s="1"/>
      <c r="E295" s="1"/>
      <c r="F295" s="1"/>
    </row>
    <row r="296" spans="2:6" ht="18" customHeight="1" x14ac:dyDescent="0.2">
      <c r="B296" s="1"/>
      <c r="C296" s="1"/>
      <c r="D296" s="1"/>
      <c r="E296" s="1"/>
      <c r="F296" s="1"/>
    </row>
    <row r="297" spans="2:6" ht="18" customHeight="1" x14ac:dyDescent="0.2">
      <c r="B297" s="1"/>
      <c r="C297" s="1"/>
      <c r="D297" s="1"/>
      <c r="E297" s="1"/>
      <c r="F297" s="1"/>
    </row>
    <row r="298" spans="2:6" ht="18" customHeight="1" x14ac:dyDescent="0.2">
      <c r="B298" s="1"/>
      <c r="C298" s="1"/>
      <c r="D298" s="1"/>
      <c r="E298" s="1"/>
      <c r="F298" s="1"/>
    </row>
    <row r="299" spans="2:6" ht="18" customHeight="1" x14ac:dyDescent="0.2">
      <c r="B299" s="1"/>
      <c r="C299" s="1"/>
      <c r="D299" s="1"/>
      <c r="E299" s="1"/>
      <c r="F299" s="1"/>
    </row>
    <row r="300" spans="2:6" ht="18" customHeight="1" x14ac:dyDescent="0.2">
      <c r="B300" s="1"/>
      <c r="C300" s="1"/>
      <c r="D300" s="1"/>
      <c r="E300" s="1"/>
      <c r="F300" s="1"/>
    </row>
    <row r="301" spans="2:6" ht="18" customHeight="1" x14ac:dyDescent="0.2">
      <c r="B301" s="1"/>
      <c r="C301" s="1"/>
      <c r="D301" s="1"/>
      <c r="E301" s="1"/>
      <c r="F301" s="1"/>
    </row>
    <row r="302" spans="2:6" ht="18" customHeight="1" x14ac:dyDescent="0.2">
      <c r="B302" s="1"/>
      <c r="C302" s="1"/>
      <c r="D302" s="1"/>
      <c r="E302" s="1"/>
      <c r="F302" s="1"/>
    </row>
    <row r="303" spans="2:6" ht="18" customHeight="1" x14ac:dyDescent="0.2">
      <c r="B303" s="1"/>
      <c r="C303" s="1"/>
      <c r="D303" s="1"/>
      <c r="E303" s="1"/>
      <c r="F303" s="1"/>
    </row>
    <row r="304" spans="2:6" ht="18" customHeight="1" x14ac:dyDescent="0.2">
      <c r="B304" s="1"/>
      <c r="C304" s="1"/>
      <c r="D304" s="1"/>
      <c r="E304" s="1"/>
      <c r="F304" s="1"/>
    </row>
    <row r="305" spans="2:6" ht="18" customHeight="1" x14ac:dyDescent="0.2">
      <c r="B305" s="1"/>
      <c r="C305" s="1"/>
      <c r="D305" s="1"/>
      <c r="E305" s="1"/>
      <c r="F305" s="1"/>
    </row>
    <row r="306" spans="2:6" ht="18" customHeight="1" x14ac:dyDescent="0.2">
      <c r="B306" s="1"/>
      <c r="C306" s="1"/>
      <c r="D306" s="1"/>
      <c r="E306" s="1"/>
      <c r="F306" s="1"/>
    </row>
    <row r="307" spans="2:6" ht="18" customHeight="1" x14ac:dyDescent="0.2">
      <c r="B307" s="1"/>
      <c r="C307" s="1"/>
      <c r="D307" s="1"/>
      <c r="E307" s="1"/>
      <c r="F307" s="1"/>
    </row>
    <row r="308" spans="2:6" ht="18" customHeight="1" x14ac:dyDescent="0.2">
      <c r="B308" s="1"/>
      <c r="C308" s="1"/>
      <c r="D308" s="1"/>
      <c r="E308" s="1"/>
      <c r="F308" s="1"/>
    </row>
    <row r="309" spans="2:6" ht="18" customHeight="1" x14ac:dyDescent="0.2">
      <c r="B309" s="1"/>
      <c r="C309" s="1"/>
      <c r="D309" s="1"/>
      <c r="E309" s="1"/>
      <c r="F309" s="1"/>
    </row>
    <row r="310" spans="2:6" ht="18" customHeight="1" x14ac:dyDescent="0.2">
      <c r="B310" s="1"/>
      <c r="C310" s="1"/>
      <c r="D310" s="1"/>
      <c r="E310" s="1"/>
      <c r="F310" s="1"/>
    </row>
    <row r="311" spans="2:6" ht="18" customHeight="1" x14ac:dyDescent="0.2">
      <c r="B311" s="1"/>
      <c r="C311" s="1"/>
      <c r="D311" s="1"/>
      <c r="E311" s="1"/>
      <c r="F311" s="1"/>
    </row>
    <row r="312" spans="2:6" ht="18" customHeight="1" x14ac:dyDescent="0.2">
      <c r="B312" s="1"/>
      <c r="C312" s="1"/>
      <c r="D312" s="1"/>
      <c r="E312" s="1"/>
      <c r="F312" s="1"/>
    </row>
    <row r="313" spans="2:6" ht="18" customHeight="1" x14ac:dyDescent="0.2">
      <c r="B313" s="1"/>
      <c r="C313" s="1"/>
      <c r="D313" s="1"/>
      <c r="E313" s="1"/>
      <c r="F313" s="1"/>
    </row>
    <row r="314" spans="2:6" ht="18" customHeight="1" x14ac:dyDescent="0.2">
      <c r="B314" s="1"/>
      <c r="C314" s="1"/>
      <c r="D314" s="1"/>
      <c r="E314" s="1"/>
      <c r="F314" s="1"/>
    </row>
    <row r="315" spans="2:6" ht="18" customHeight="1" x14ac:dyDescent="0.2">
      <c r="B315" s="1"/>
      <c r="C315" s="1"/>
      <c r="D315" s="1"/>
      <c r="E315" s="1"/>
      <c r="F315" s="1"/>
    </row>
    <row r="316" spans="2:6" ht="18" customHeight="1" x14ac:dyDescent="0.2">
      <c r="B316" s="1"/>
      <c r="C316" s="1"/>
      <c r="D316" s="1"/>
      <c r="E316" s="1"/>
      <c r="F316" s="1"/>
    </row>
    <row r="317" spans="2:6" ht="18" customHeight="1" x14ac:dyDescent="0.2">
      <c r="B317" s="1"/>
      <c r="C317" s="1"/>
      <c r="D317" s="1"/>
      <c r="E317" s="1"/>
      <c r="F317" s="1"/>
    </row>
    <row r="318" spans="2:6" ht="18" customHeight="1" x14ac:dyDescent="0.2">
      <c r="B318" s="1"/>
      <c r="C318" s="1"/>
      <c r="D318" s="1"/>
      <c r="E318" s="1"/>
      <c r="F318" s="1"/>
    </row>
    <row r="319" spans="2:6" ht="18" customHeight="1" x14ac:dyDescent="0.2">
      <c r="B319" s="1"/>
      <c r="C319" s="1"/>
      <c r="D319" s="1"/>
      <c r="E319" s="1"/>
      <c r="F319" s="1"/>
    </row>
    <row r="320" spans="2:6" ht="18" customHeight="1" x14ac:dyDescent="0.2">
      <c r="B320" s="1"/>
      <c r="C320" s="1"/>
      <c r="D320" s="1"/>
      <c r="E320" s="1"/>
      <c r="F320" s="1"/>
    </row>
    <row r="321" spans="2:6" ht="18" customHeight="1" x14ac:dyDescent="0.2">
      <c r="B321" s="1"/>
      <c r="C321" s="1"/>
      <c r="D321" s="1"/>
      <c r="E321" s="1"/>
      <c r="F321" s="1"/>
    </row>
    <row r="322" spans="2:6" ht="18" customHeight="1" x14ac:dyDescent="0.2">
      <c r="B322" s="1"/>
      <c r="C322" s="1"/>
      <c r="D322" s="1"/>
      <c r="E322" s="1"/>
      <c r="F322" s="1"/>
    </row>
    <row r="323" spans="2:6" ht="18" customHeight="1" x14ac:dyDescent="0.2">
      <c r="B323" s="1"/>
      <c r="C323" s="1"/>
      <c r="D323" s="1"/>
      <c r="E323" s="1"/>
      <c r="F323" s="1"/>
    </row>
    <row r="324" spans="2:6" ht="18" customHeight="1" x14ac:dyDescent="0.2">
      <c r="B324" s="1"/>
      <c r="C324" s="1"/>
      <c r="D324" s="1"/>
      <c r="E324" s="1"/>
      <c r="F324" s="1"/>
    </row>
    <row r="325" spans="2:6" ht="18" customHeight="1" x14ac:dyDescent="0.2">
      <c r="B325" s="1"/>
      <c r="C325" s="1"/>
      <c r="D325" s="1"/>
      <c r="E325" s="1"/>
      <c r="F325" s="1"/>
    </row>
    <row r="326" spans="2:6" ht="18" customHeight="1" x14ac:dyDescent="0.2">
      <c r="B326" s="1"/>
      <c r="C326" s="1"/>
      <c r="D326" s="1"/>
      <c r="E326" s="1"/>
      <c r="F326" s="1"/>
    </row>
    <row r="327" spans="2:6" ht="18" customHeight="1" x14ac:dyDescent="0.2">
      <c r="B327" s="1"/>
      <c r="C327" s="1"/>
      <c r="D327" s="1"/>
      <c r="E327" s="1"/>
      <c r="F327" s="1"/>
    </row>
    <row r="328" spans="2:6" ht="18" customHeight="1" x14ac:dyDescent="0.2">
      <c r="B328" s="1"/>
      <c r="C328" s="1"/>
      <c r="D328" s="1"/>
      <c r="E328" s="1"/>
      <c r="F328" s="1"/>
    </row>
    <row r="329" spans="2:6" ht="18" customHeight="1" x14ac:dyDescent="0.2">
      <c r="B329" s="1"/>
      <c r="C329" s="1"/>
      <c r="D329" s="1"/>
      <c r="E329" s="1"/>
      <c r="F329" s="1"/>
    </row>
    <row r="330" spans="2:6" ht="18" customHeight="1" x14ac:dyDescent="0.2">
      <c r="B330" s="1"/>
      <c r="C330" s="1"/>
      <c r="D330" s="1"/>
      <c r="E330" s="1"/>
      <c r="F330" s="1"/>
    </row>
    <row r="331" spans="2:6" ht="18" customHeight="1" x14ac:dyDescent="0.2">
      <c r="B331" s="1"/>
      <c r="C331" s="1"/>
      <c r="D331" s="1"/>
      <c r="E331" s="1"/>
      <c r="F331" s="1"/>
    </row>
    <row r="332" spans="2:6" ht="18" customHeight="1" x14ac:dyDescent="0.2">
      <c r="B332" s="1"/>
      <c r="C332" s="1"/>
      <c r="D332" s="1"/>
      <c r="E332" s="1"/>
      <c r="F332" s="1"/>
    </row>
    <row r="333" spans="2:6" ht="18" customHeight="1" x14ac:dyDescent="0.2">
      <c r="B333" s="1"/>
      <c r="C333" s="1"/>
      <c r="D333" s="1"/>
      <c r="E333" s="1"/>
      <c r="F333" s="1"/>
    </row>
    <row r="334" spans="2:6" ht="18" customHeight="1" x14ac:dyDescent="0.2">
      <c r="B334" s="1"/>
      <c r="C334" s="1"/>
      <c r="D334" s="1"/>
      <c r="E334" s="1"/>
      <c r="F334" s="1"/>
    </row>
    <row r="335" spans="2:6" ht="18" customHeight="1" x14ac:dyDescent="0.2">
      <c r="B335" s="1"/>
      <c r="C335" s="1"/>
      <c r="D335" s="1"/>
      <c r="E335" s="1"/>
      <c r="F335" s="1"/>
    </row>
    <row r="336" spans="2:6" ht="18" customHeight="1" x14ac:dyDescent="0.2">
      <c r="B336" s="1"/>
      <c r="C336" s="1"/>
      <c r="D336" s="1"/>
      <c r="E336" s="1"/>
      <c r="F336" s="1"/>
    </row>
    <row r="337" spans="2:6" ht="18" customHeight="1" x14ac:dyDescent="0.2">
      <c r="B337" s="1"/>
      <c r="C337" s="1"/>
      <c r="D337" s="1"/>
      <c r="E337" s="1"/>
      <c r="F337" s="1"/>
    </row>
    <row r="338" spans="2:6" ht="18" customHeight="1" x14ac:dyDescent="0.2">
      <c r="B338" s="1"/>
      <c r="C338" s="1"/>
      <c r="D338" s="1"/>
      <c r="E338" s="1"/>
      <c r="F338" s="1"/>
    </row>
    <row r="339" spans="2:6" ht="18" customHeight="1" x14ac:dyDescent="0.2">
      <c r="B339" s="1"/>
      <c r="C339" s="1"/>
      <c r="D339" s="1"/>
      <c r="E339" s="1"/>
      <c r="F339" s="1"/>
    </row>
    <row r="340" spans="2:6" ht="18" customHeight="1" x14ac:dyDescent="0.2">
      <c r="B340" s="1"/>
      <c r="C340" s="1"/>
      <c r="D340" s="1"/>
      <c r="E340" s="1"/>
      <c r="F340" s="1"/>
    </row>
    <row r="341" spans="2:6" ht="18" customHeight="1" x14ac:dyDescent="0.2">
      <c r="B341" s="1"/>
      <c r="C341" s="1"/>
      <c r="D341" s="1"/>
      <c r="E341" s="1"/>
      <c r="F341" s="1"/>
    </row>
    <row r="342" spans="2:6" ht="18" customHeight="1" x14ac:dyDescent="0.2">
      <c r="B342" s="1"/>
      <c r="C342" s="1"/>
      <c r="D342" s="1"/>
      <c r="E342" s="1"/>
      <c r="F342" s="1"/>
    </row>
    <row r="343" spans="2:6" ht="18" customHeight="1" x14ac:dyDescent="0.2">
      <c r="B343" s="1"/>
      <c r="C343" s="1"/>
      <c r="D343" s="1"/>
      <c r="E343" s="1"/>
      <c r="F343" s="1"/>
    </row>
    <row r="344" spans="2:6" ht="18" customHeight="1" x14ac:dyDescent="0.2">
      <c r="B344" s="1"/>
      <c r="C344" s="1"/>
      <c r="D344" s="1"/>
      <c r="E344" s="1"/>
      <c r="F344" s="1"/>
    </row>
    <row r="345" spans="2:6" ht="18" customHeight="1" x14ac:dyDescent="0.2">
      <c r="B345" s="1"/>
      <c r="C345" s="1"/>
      <c r="D345" s="1"/>
      <c r="E345" s="1"/>
      <c r="F345" s="1"/>
    </row>
    <row r="346" spans="2:6" ht="18" customHeight="1" x14ac:dyDescent="0.2">
      <c r="B346" s="1"/>
      <c r="C346" s="1"/>
      <c r="D346" s="1"/>
      <c r="E346" s="1"/>
      <c r="F346" s="1"/>
    </row>
    <row r="347" spans="2:6" ht="18" customHeight="1" x14ac:dyDescent="0.2">
      <c r="B347" s="1"/>
      <c r="C347" s="1"/>
      <c r="D347" s="1"/>
      <c r="E347" s="1"/>
      <c r="F347" s="1"/>
    </row>
    <row r="348" spans="2:6" ht="18" customHeight="1" x14ac:dyDescent="0.2">
      <c r="B348" s="1"/>
      <c r="C348" s="1"/>
      <c r="D348" s="1"/>
      <c r="E348" s="1"/>
      <c r="F348" s="1"/>
    </row>
    <row r="349" spans="2:6" ht="18" customHeight="1" x14ac:dyDescent="0.2">
      <c r="B349" s="1"/>
      <c r="C349" s="1"/>
      <c r="D349" s="1"/>
      <c r="E349" s="1"/>
      <c r="F349" s="1"/>
    </row>
    <row r="350" spans="2:6" ht="18" customHeight="1" x14ac:dyDescent="0.2">
      <c r="B350" s="1"/>
      <c r="C350" s="1"/>
      <c r="D350" s="1"/>
      <c r="E350" s="1"/>
      <c r="F350" s="1"/>
    </row>
    <row r="351" spans="2:6" ht="18" customHeight="1" x14ac:dyDescent="0.2">
      <c r="B351" s="1"/>
      <c r="C351" s="1"/>
      <c r="D351" s="1"/>
      <c r="E351" s="1"/>
      <c r="F351" s="1"/>
    </row>
    <row r="352" spans="2:6" ht="18" customHeight="1" x14ac:dyDescent="0.2">
      <c r="B352" s="1"/>
      <c r="C352" s="1"/>
      <c r="D352" s="1"/>
      <c r="E352" s="1"/>
      <c r="F352" s="1"/>
    </row>
    <row r="353" spans="2:6" ht="18" customHeight="1" x14ac:dyDescent="0.2">
      <c r="B353" s="1"/>
      <c r="C353" s="1"/>
      <c r="D353" s="1"/>
      <c r="E353" s="1"/>
      <c r="F353" s="1"/>
    </row>
    <row r="354" spans="2:6" ht="18" customHeight="1" x14ac:dyDescent="0.2">
      <c r="B354" s="1"/>
      <c r="C354" s="1"/>
      <c r="D354" s="1"/>
      <c r="E354" s="1"/>
      <c r="F354" s="1"/>
    </row>
    <row r="355" spans="2:6" ht="18" customHeight="1" x14ac:dyDescent="0.2">
      <c r="B355" s="1"/>
      <c r="C355" s="1"/>
      <c r="D355" s="1"/>
      <c r="E355" s="1"/>
      <c r="F355" s="1"/>
    </row>
    <row r="356" spans="2:6" ht="18" customHeight="1" x14ac:dyDescent="0.2">
      <c r="B356" s="1"/>
      <c r="C356" s="1"/>
      <c r="D356" s="1"/>
      <c r="E356" s="1"/>
      <c r="F356" s="1"/>
    </row>
    <row r="357" spans="2:6" ht="18" customHeight="1" x14ac:dyDescent="0.2">
      <c r="B357" s="1"/>
      <c r="C357" s="1"/>
      <c r="D357" s="1"/>
      <c r="E357" s="1"/>
      <c r="F357" s="1"/>
    </row>
    <row r="358" spans="2:6" ht="18" customHeight="1" x14ac:dyDescent="0.2">
      <c r="B358" s="1"/>
      <c r="C358" s="1"/>
      <c r="D358" s="1"/>
      <c r="E358" s="1"/>
      <c r="F358" s="1"/>
    </row>
    <row r="359" spans="2:6" ht="18" customHeight="1" x14ac:dyDescent="0.2">
      <c r="B359" s="1"/>
      <c r="C359" s="1"/>
      <c r="D359" s="1"/>
      <c r="E359" s="1"/>
      <c r="F359" s="1"/>
    </row>
    <row r="360" spans="2:6" ht="18" customHeight="1" x14ac:dyDescent="0.2">
      <c r="B360" s="1"/>
      <c r="C360" s="1"/>
      <c r="D360" s="1"/>
      <c r="E360" s="1"/>
      <c r="F360" s="1"/>
    </row>
    <row r="361" spans="2:6" ht="18" customHeight="1" x14ac:dyDescent="0.2">
      <c r="B361" s="1"/>
      <c r="C361" s="1"/>
      <c r="D361" s="1"/>
      <c r="E361" s="1"/>
      <c r="F361" s="1"/>
    </row>
    <row r="362" spans="2:6" ht="18" customHeight="1" x14ac:dyDescent="0.2">
      <c r="B362" s="1"/>
      <c r="C362" s="1"/>
      <c r="D362" s="1"/>
      <c r="E362" s="1"/>
      <c r="F362" s="1"/>
    </row>
    <row r="363" spans="2:6" ht="18" customHeight="1" x14ac:dyDescent="0.2">
      <c r="B363" s="1"/>
      <c r="C363" s="1"/>
      <c r="D363" s="1"/>
      <c r="E363" s="1"/>
      <c r="F363" s="1"/>
    </row>
    <row r="364" spans="2:6" ht="18" customHeight="1" x14ac:dyDescent="0.2">
      <c r="B364" s="1"/>
      <c r="C364" s="1"/>
      <c r="D364" s="1"/>
      <c r="E364" s="1"/>
      <c r="F364" s="1"/>
    </row>
    <row r="365" spans="2:6" ht="18" customHeight="1" x14ac:dyDescent="0.2">
      <c r="B365" s="1"/>
      <c r="C365" s="1"/>
      <c r="D365" s="1"/>
      <c r="E365" s="1"/>
      <c r="F365" s="1"/>
    </row>
    <row r="366" spans="2:6" ht="18" customHeight="1" x14ac:dyDescent="0.2">
      <c r="B366" s="1"/>
      <c r="C366" s="1"/>
      <c r="D366" s="1"/>
      <c r="E366" s="1"/>
      <c r="F366" s="1"/>
    </row>
    <row r="367" spans="2:6" ht="18" customHeight="1" x14ac:dyDescent="0.2">
      <c r="B367" s="1"/>
      <c r="C367" s="1"/>
      <c r="D367" s="1"/>
      <c r="E367" s="1"/>
      <c r="F367" s="1"/>
    </row>
    <row r="368" spans="2:6" ht="18" customHeight="1" x14ac:dyDescent="0.2">
      <c r="B368" s="1"/>
      <c r="C368" s="1"/>
      <c r="D368" s="1"/>
      <c r="E368" s="1"/>
      <c r="F368" s="1"/>
    </row>
    <row r="369" spans="2:6" ht="18" customHeight="1" x14ac:dyDescent="0.2">
      <c r="B369" s="1"/>
      <c r="C369" s="1"/>
      <c r="D369" s="1"/>
      <c r="E369" s="1"/>
      <c r="F369" s="1"/>
    </row>
    <row r="370" spans="2:6" ht="18" customHeight="1" x14ac:dyDescent="0.2">
      <c r="B370" s="1"/>
      <c r="C370" s="1"/>
      <c r="D370" s="1"/>
      <c r="E370" s="1"/>
      <c r="F370" s="1"/>
    </row>
    <row r="371" spans="2:6" ht="18" customHeight="1" x14ac:dyDescent="0.2">
      <c r="B371" s="1"/>
      <c r="C371" s="1"/>
      <c r="D371" s="1"/>
      <c r="E371" s="1"/>
      <c r="F371" s="1"/>
    </row>
    <row r="372" spans="2:6" ht="18" customHeight="1" x14ac:dyDescent="0.2">
      <c r="B372" s="1"/>
      <c r="C372" s="1"/>
      <c r="D372" s="1"/>
      <c r="E372" s="1"/>
      <c r="F372" s="1"/>
    </row>
    <row r="373" spans="2:6" ht="18" customHeight="1" x14ac:dyDescent="0.2">
      <c r="B373" s="1"/>
      <c r="C373" s="1"/>
      <c r="D373" s="1"/>
      <c r="E373" s="1"/>
      <c r="F373" s="1"/>
    </row>
    <row r="374" spans="2:6" ht="18" customHeight="1" x14ac:dyDescent="0.2">
      <c r="B374" s="1"/>
      <c r="C374" s="1"/>
      <c r="D374" s="1"/>
      <c r="E374" s="1"/>
      <c r="F374" s="1"/>
    </row>
    <row r="375" spans="2:6" ht="18" customHeight="1" x14ac:dyDescent="0.2">
      <c r="B375" s="1"/>
      <c r="C375" s="1"/>
      <c r="D375" s="1"/>
      <c r="E375" s="1"/>
      <c r="F375" s="1"/>
    </row>
    <row r="376" spans="2:6" ht="18" customHeight="1" x14ac:dyDescent="0.2">
      <c r="B376" s="1"/>
      <c r="C376" s="1"/>
      <c r="D376" s="1"/>
      <c r="E376" s="1"/>
      <c r="F376" s="1"/>
    </row>
    <row r="377" spans="2:6" ht="18" customHeight="1" x14ac:dyDescent="0.2">
      <c r="B377" s="1"/>
      <c r="C377" s="1"/>
      <c r="D377" s="1"/>
      <c r="E377" s="1"/>
      <c r="F377" s="1"/>
    </row>
    <row r="378" spans="2:6" ht="18" customHeight="1" x14ac:dyDescent="0.2">
      <c r="B378" s="1"/>
      <c r="C378" s="1"/>
      <c r="D378" s="1"/>
      <c r="E378" s="1"/>
      <c r="F378" s="1"/>
    </row>
    <row r="379" spans="2:6" ht="18" customHeight="1" x14ac:dyDescent="0.2">
      <c r="B379" s="1"/>
      <c r="C379" s="1"/>
      <c r="D379" s="1"/>
      <c r="E379" s="1"/>
      <c r="F379" s="1"/>
    </row>
    <row r="380" spans="2:6" ht="18" customHeight="1" x14ac:dyDescent="0.2">
      <c r="B380" s="1"/>
      <c r="C380" s="1"/>
      <c r="D380" s="1"/>
      <c r="E380" s="1"/>
      <c r="F380" s="1"/>
    </row>
    <row r="381" spans="2:6" ht="18" customHeight="1" x14ac:dyDescent="0.2">
      <c r="B381" s="1"/>
      <c r="C381" s="1"/>
      <c r="D381" s="1"/>
      <c r="E381" s="1"/>
      <c r="F381" s="1"/>
    </row>
    <row r="382" spans="2:6" ht="18" customHeight="1" x14ac:dyDescent="0.2">
      <c r="B382" s="1"/>
      <c r="C382" s="1"/>
      <c r="D382" s="1"/>
      <c r="E382" s="1"/>
      <c r="F382" s="1"/>
    </row>
    <row r="383" spans="2:6" ht="18" customHeight="1" x14ac:dyDescent="0.2">
      <c r="B383" s="1"/>
      <c r="C383" s="1"/>
      <c r="D383" s="1"/>
      <c r="E383" s="1"/>
      <c r="F383" s="1"/>
    </row>
    <row r="384" spans="2:6" ht="18" customHeight="1" x14ac:dyDescent="0.2">
      <c r="B384" s="1"/>
      <c r="C384" s="1"/>
      <c r="D384" s="1"/>
      <c r="E384" s="1"/>
      <c r="F384" s="1"/>
    </row>
    <row r="385" spans="2:6" ht="18" customHeight="1" x14ac:dyDescent="0.2">
      <c r="B385" s="1"/>
      <c r="C385" s="1"/>
      <c r="D385" s="1"/>
      <c r="E385" s="1"/>
      <c r="F385" s="1"/>
    </row>
    <row r="386" spans="2:6" ht="18" customHeight="1" x14ac:dyDescent="0.2">
      <c r="B386" s="1"/>
      <c r="C386" s="1"/>
      <c r="D386" s="1"/>
      <c r="E386" s="1"/>
      <c r="F386" s="1"/>
    </row>
    <row r="387" spans="2:6" ht="18" customHeight="1" x14ac:dyDescent="0.2">
      <c r="B387" s="1"/>
      <c r="C387" s="1"/>
      <c r="D387" s="1"/>
      <c r="E387" s="1"/>
      <c r="F387" s="1"/>
    </row>
    <row r="388" spans="2:6" ht="18" customHeight="1" x14ac:dyDescent="0.2">
      <c r="B388" s="1"/>
      <c r="C388" s="1"/>
      <c r="D388" s="1"/>
      <c r="E388" s="1"/>
      <c r="F388" s="1"/>
    </row>
    <row r="389" spans="2:6" ht="18" customHeight="1" x14ac:dyDescent="0.2">
      <c r="B389" s="1"/>
      <c r="C389" s="1"/>
      <c r="D389" s="1"/>
      <c r="E389" s="1"/>
      <c r="F389" s="1"/>
    </row>
    <row r="390" spans="2:6" ht="18" customHeight="1" x14ac:dyDescent="0.2">
      <c r="B390" s="1"/>
      <c r="C390" s="1"/>
      <c r="D390" s="1"/>
      <c r="E390" s="1"/>
      <c r="F390" s="1"/>
    </row>
    <row r="391" spans="2:6" ht="18" customHeight="1" x14ac:dyDescent="0.2">
      <c r="B391" s="1"/>
      <c r="C391" s="1"/>
      <c r="D391" s="1"/>
      <c r="E391" s="1"/>
      <c r="F391" s="1"/>
    </row>
    <row r="392" spans="2:6" ht="18" customHeight="1" x14ac:dyDescent="0.2">
      <c r="B392" s="1"/>
      <c r="C392" s="1"/>
      <c r="D392" s="1"/>
      <c r="E392" s="1"/>
      <c r="F392" s="1"/>
    </row>
    <row r="393" spans="2:6" ht="18" customHeight="1" x14ac:dyDescent="0.2">
      <c r="B393" s="1"/>
      <c r="C393" s="1"/>
      <c r="D393" s="1"/>
      <c r="E393" s="1"/>
      <c r="F393" s="1"/>
    </row>
    <row r="394" spans="2:6" ht="18" customHeight="1" x14ac:dyDescent="0.2">
      <c r="B394" s="1"/>
      <c r="C394" s="1"/>
      <c r="D394" s="1"/>
      <c r="E394" s="1"/>
      <c r="F394" s="1"/>
    </row>
    <row r="395" spans="2:6" ht="18" customHeight="1" x14ac:dyDescent="0.2">
      <c r="B395" s="1"/>
      <c r="C395" s="1"/>
      <c r="D395" s="1"/>
      <c r="E395" s="1"/>
      <c r="F395" s="1"/>
    </row>
    <row r="396" spans="2:6" ht="18" customHeight="1" x14ac:dyDescent="0.2">
      <c r="B396" s="1"/>
      <c r="C396" s="1"/>
      <c r="D396" s="1"/>
      <c r="E396" s="1"/>
      <c r="F396" s="1"/>
    </row>
    <row r="397" spans="2:6" ht="18" customHeight="1" x14ac:dyDescent="0.2">
      <c r="B397" s="1"/>
      <c r="C397" s="1"/>
      <c r="D397" s="1"/>
      <c r="E397" s="1"/>
      <c r="F397" s="1"/>
    </row>
    <row r="398" spans="2:6" ht="18" customHeight="1" x14ac:dyDescent="0.2">
      <c r="B398" s="1"/>
      <c r="C398" s="1"/>
      <c r="D398" s="1"/>
      <c r="E398" s="1"/>
      <c r="F398" s="1"/>
    </row>
    <row r="399" spans="2:6" ht="18" customHeight="1" x14ac:dyDescent="0.2">
      <c r="B399" s="1"/>
      <c r="C399" s="1"/>
      <c r="D399" s="1"/>
      <c r="E399" s="1"/>
      <c r="F399" s="1"/>
    </row>
    <row r="400" spans="2:6" ht="18" customHeight="1" x14ac:dyDescent="0.2">
      <c r="B400" s="1"/>
      <c r="C400" s="1"/>
      <c r="D400" s="1"/>
      <c r="E400" s="1"/>
      <c r="F400" s="1"/>
    </row>
    <row r="401" spans="2:6" ht="18" customHeight="1" x14ac:dyDescent="0.2">
      <c r="B401" s="1"/>
      <c r="C401" s="1"/>
      <c r="D401" s="1"/>
      <c r="E401" s="1"/>
      <c r="F401" s="1"/>
    </row>
    <row r="402" spans="2:6" ht="18" customHeight="1" x14ac:dyDescent="0.2">
      <c r="B402" s="1"/>
      <c r="C402" s="1"/>
      <c r="D402" s="1"/>
      <c r="E402" s="1"/>
      <c r="F402" s="1"/>
    </row>
    <row r="403" spans="2:6" ht="18" customHeight="1" x14ac:dyDescent="0.2">
      <c r="B403" s="1"/>
      <c r="C403" s="1"/>
      <c r="D403" s="1"/>
      <c r="E403" s="1"/>
      <c r="F403" s="1"/>
    </row>
    <row r="404" spans="2:6" ht="18" customHeight="1" x14ac:dyDescent="0.2">
      <c r="B404" s="1"/>
      <c r="C404" s="1"/>
      <c r="D404" s="1"/>
      <c r="E404" s="1"/>
      <c r="F404" s="1"/>
    </row>
    <row r="405" spans="2:6" ht="18" customHeight="1" x14ac:dyDescent="0.2">
      <c r="B405" s="1"/>
      <c r="C405" s="1"/>
      <c r="D405" s="1"/>
      <c r="E405" s="1"/>
      <c r="F405" s="1"/>
    </row>
    <row r="406" spans="2:6" ht="18" customHeight="1" x14ac:dyDescent="0.2">
      <c r="B406" s="1"/>
      <c r="C406" s="1"/>
      <c r="D406" s="1"/>
      <c r="E406" s="1"/>
      <c r="F406" s="1"/>
    </row>
    <row r="407" spans="2:6" ht="18" customHeight="1" x14ac:dyDescent="0.2">
      <c r="B407" s="1"/>
      <c r="C407" s="1"/>
      <c r="D407" s="1"/>
      <c r="E407" s="1"/>
      <c r="F407" s="1"/>
    </row>
    <row r="408" spans="2:6" ht="18" customHeight="1" x14ac:dyDescent="0.2">
      <c r="B408" s="1"/>
      <c r="C408" s="1"/>
      <c r="D408" s="1"/>
      <c r="E408" s="1"/>
      <c r="F408" s="1"/>
    </row>
    <row r="409" spans="2:6" ht="18" customHeight="1" x14ac:dyDescent="0.2">
      <c r="B409" s="1"/>
      <c r="C409" s="1"/>
      <c r="D409" s="1"/>
      <c r="E409" s="1"/>
      <c r="F409" s="1"/>
    </row>
    <row r="410" spans="2:6" ht="18" customHeight="1" x14ac:dyDescent="0.2">
      <c r="B410" s="1"/>
      <c r="C410" s="1"/>
      <c r="D410" s="1"/>
      <c r="E410" s="1"/>
      <c r="F410" s="1"/>
    </row>
    <row r="411" spans="2:6" ht="18" customHeight="1" x14ac:dyDescent="0.2">
      <c r="B411" s="1"/>
      <c r="C411" s="1"/>
      <c r="D411" s="1"/>
      <c r="E411" s="1"/>
      <c r="F411" s="1"/>
    </row>
    <row r="412" spans="2:6" ht="18" customHeight="1" x14ac:dyDescent="0.2">
      <c r="B412" s="1"/>
      <c r="C412" s="1"/>
      <c r="D412" s="1"/>
      <c r="E412" s="1"/>
      <c r="F412" s="1"/>
    </row>
    <row r="413" spans="2:6" ht="18" customHeight="1" x14ac:dyDescent="0.2">
      <c r="B413" s="1"/>
      <c r="C413" s="1"/>
      <c r="D413" s="1"/>
      <c r="E413" s="1"/>
      <c r="F413" s="1"/>
    </row>
    <row r="414" spans="2:6" ht="18" customHeight="1" x14ac:dyDescent="0.2">
      <c r="B414" s="1"/>
      <c r="C414" s="1"/>
      <c r="D414" s="1"/>
      <c r="E414" s="1"/>
      <c r="F414" s="1"/>
    </row>
    <row r="415" spans="2:6" ht="18" customHeight="1" x14ac:dyDescent="0.2">
      <c r="B415" s="1"/>
      <c r="C415" s="1"/>
      <c r="D415" s="1"/>
      <c r="E415" s="1"/>
      <c r="F415" s="1"/>
    </row>
    <row r="416" spans="2:6" ht="18" customHeight="1" x14ac:dyDescent="0.2">
      <c r="B416" s="1"/>
      <c r="C416" s="1"/>
      <c r="D416" s="1"/>
      <c r="E416" s="1"/>
      <c r="F416" s="1"/>
    </row>
    <row r="417" spans="2:6" ht="18" customHeight="1" x14ac:dyDescent="0.2">
      <c r="B417" s="1"/>
      <c r="C417" s="1"/>
      <c r="D417" s="1"/>
      <c r="E417" s="1"/>
      <c r="F417" s="1"/>
    </row>
    <row r="418" spans="2:6" ht="18" customHeight="1" x14ac:dyDescent="0.2">
      <c r="B418" s="1"/>
      <c r="C418" s="1"/>
      <c r="D418" s="1"/>
      <c r="E418" s="1"/>
      <c r="F418" s="1"/>
    </row>
    <row r="419" spans="2:6" ht="18" customHeight="1" x14ac:dyDescent="0.2">
      <c r="B419" s="1"/>
      <c r="C419" s="1"/>
      <c r="D419" s="1"/>
      <c r="E419" s="1"/>
      <c r="F419" s="1"/>
    </row>
    <row r="420" spans="2:6" ht="18" customHeight="1" x14ac:dyDescent="0.2">
      <c r="B420" s="1"/>
      <c r="C420" s="1"/>
      <c r="D420" s="1"/>
      <c r="E420" s="1"/>
      <c r="F420" s="1"/>
    </row>
    <row r="421" spans="2:6" ht="18" customHeight="1" x14ac:dyDescent="0.2">
      <c r="B421" s="1"/>
      <c r="C421" s="1"/>
      <c r="D421" s="1"/>
      <c r="E421" s="1"/>
      <c r="F421" s="1"/>
    </row>
    <row r="422" spans="2:6" ht="18" customHeight="1" x14ac:dyDescent="0.2">
      <c r="B422" s="1"/>
      <c r="C422" s="1"/>
      <c r="D422" s="1"/>
      <c r="E422" s="1"/>
      <c r="F422" s="1"/>
    </row>
    <row r="423" spans="2:6" ht="18" customHeight="1" x14ac:dyDescent="0.2">
      <c r="B423" s="1"/>
      <c r="C423" s="1"/>
      <c r="D423" s="1"/>
      <c r="E423" s="1"/>
      <c r="F423" s="1"/>
    </row>
    <row r="424" spans="2:6" ht="18" customHeight="1" x14ac:dyDescent="0.2">
      <c r="B424" s="1"/>
      <c r="C424" s="1"/>
      <c r="D424" s="1"/>
      <c r="E424" s="1"/>
      <c r="F424" s="1"/>
    </row>
    <row r="425" spans="2:6" ht="18" customHeight="1" x14ac:dyDescent="0.2">
      <c r="B425" s="1"/>
      <c r="C425" s="1"/>
      <c r="D425" s="1"/>
      <c r="E425" s="1"/>
      <c r="F425" s="1"/>
    </row>
    <row r="426" spans="2:6" ht="18" customHeight="1" x14ac:dyDescent="0.2">
      <c r="B426" s="1"/>
      <c r="C426" s="1"/>
      <c r="D426" s="1"/>
      <c r="E426" s="1"/>
      <c r="F426" s="1"/>
    </row>
    <row r="427" spans="2:6" ht="18" customHeight="1" x14ac:dyDescent="0.2">
      <c r="B427" s="1"/>
      <c r="C427" s="1"/>
      <c r="D427" s="1"/>
      <c r="E427" s="1"/>
      <c r="F427" s="1"/>
    </row>
    <row r="428" spans="2:6" ht="18" customHeight="1" x14ac:dyDescent="0.2">
      <c r="B428" s="1"/>
      <c r="C428" s="1"/>
      <c r="D428" s="1"/>
      <c r="E428" s="1"/>
      <c r="F428" s="1"/>
    </row>
    <row r="429" spans="2:6" ht="18" customHeight="1" x14ac:dyDescent="0.2">
      <c r="B429" s="1"/>
      <c r="C429" s="1"/>
      <c r="D429" s="1"/>
      <c r="E429" s="1"/>
      <c r="F429" s="1"/>
    </row>
    <row r="430" spans="2:6" ht="18" customHeight="1" x14ac:dyDescent="0.2">
      <c r="B430" s="1"/>
      <c r="C430" s="1"/>
      <c r="D430" s="1"/>
      <c r="E430" s="1"/>
      <c r="F430" s="1"/>
    </row>
    <row r="431" spans="2:6" ht="18" customHeight="1" x14ac:dyDescent="0.2">
      <c r="B431" s="1"/>
      <c r="C431" s="1"/>
      <c r="D431" s="1"/>
      <c r="E431" s="1"/>
      <c r="F431" s="1"/>
    </row>
    <row r="432" spans="2:6" ht="18" customHeight="1" x14ac:dyDescent="0.2">
      <c r="B432" s="1"/>
      <c r="C432" s="1"/>
      <c r="D432" s="1"/>
      <c r="E432" s="1"/>
      <c r="F432" s="1"/>
    </row>
    <row r="433" spans="2:6" ht="15" customHeight="1" x14ac:dyDescent="0.2">
      <c r="B433" s="1"/>
      <c r="C433" s="1"/>
      <c r="D433" s="1"/>
      <c r="E433" s="1"/>
      <c r="F433" s="1"/>
    </row>
    <row r="434" spans="2:6" ht="15" customHeight="1" x14ac:dyDescent="0.2">
      <c r="B434" s="1"/>
      <c r="C434" s="1"/>
      <c r="D434" s="1"/>
      <c r="E434" s="1"/>
      <c r="F434" s="1"/>
    </row>
  </sheetData>
  <mergeCells count="53">
    <mergeCell ref="B89:B90"/>
    <mergeCell ref="C89:C90"/>
    <mergeCell ref="B87:B88"/>
    <mergeCell ref="C87:C88"/>
    <mergeCell ref="B79:B80"/>
    <mergeCell ref="C79:C80"/>
    <mergeCell ref="B81:B82"/>
    <mergeCell ref="C81:C82"/>
    <mergeCell ref="B85:B86"/>
    <mergeCell ref="C85:C86"/>
    <mergeCell ref="B67:B68"/>
    <mergeCell ref="C67:C68"/>
    <mergeCell ref="B69:B70"/>
    <mergeCell ref="C69:C70"/>
    <mergeCell ref="B73:B74"/>
    <mergeCell ref="C73:C74"/>
    <mergeCell ref="B71:B72"/>
    <mergeCell ref="C71:C72"/>
    <mergeCell ref="C38:C39"/>
    <mergeCell ref="B36:B37"/>
    <mergeCell ref="C36:C37"/>
    <mergeCell ref="C25:C26"/>
    <mergeCell ref="B50:B51"/>
    <mergeCell ref="C50:C51"/>
    <mergeCell ref="B40:B41"/>
    <mergeCell ref="C40:C41"/>
    <mergeCell ref="B32:B33"/>
    <mergeCell ref="C32:C33"/>
    <mergeCell ref="B25:B26"/>
    <mergeCell ref="B34:B35"/>
    <mergeCell ref="C34:C35"/>
    <mergeCell ref="B38:B39"/>
    <mergeCell ref="B1:F1"/>
    <mergeCell ref="B2:F2"/>
    <mergeCell ref="B3:F3"/>
    <mergeCell ref="B5:B6"/>
    <mergeCell ref="C5:C6"/>
    <mergeCell ref="E5:E6"/>
    <mergeCell ref="F5:F6"/>
    <mergeCell ref="H5:H6"/>
    <mergeCell ref="B12:B13"/>
    <mergeCell ref="C12:C13"/>
    <mergeCell ref="B14:B15"/>
    <mergeCell ref="C14:C15"/>
    <mergeCell ref="G5:G6"/>
    <mergeCell ref="B10:B11"/>
    <mergeCell ref="C10:C11"/>
    <mergeCell ref="B57:B58"/>
    <mergeCell ref="C57:C58"/>
    <mergeCell ref="B61:B62"/>
    <mergeCell ref="C61:C62"/>
    <mergeCell ref="B63:B64"/>
    <mergeCell ref="C63:C64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85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L434"/>
  <sheetViews>
    <sheetView workbookViewId="0">
      <selection activeCell="B1" sqref="B1:H102"/>
    </sheetView>
  </sheetViews>
  <sheetFormatPr defaultRowHeight="15" customHeight="1" x14ac:dyDescent="0.2"/>
  <cols>
    <col min="1" max="1" width="9.140625" style="64"/>
    <col min="2" max="2" width="5.140625" style="64" customWidth="1"/>
    <col min="3" max="3" width="11" style="64" customWidth="1"/>
    <col min="4" max="4" width="85.28515625" style="64" customWidth="1"/>
    <col min="5" max="5" width="6.85546875" style="64" customWidth="1"/>
    <col min="6" max="6" width="9.140625" style="64"/>
    <col min="7" max="7" width="6.7109375" style="64" customWidth="1"/>
    <col min="8" max="8" width="11.5703125" style="64" customWidth="1"/>
    <col min="9" max="16384" width="9.140625" style="64"/>
  </cols>
  <sheetData>
    <row r="1" spans="2:10" ht="27" customHeight="1" x14ac:dyDescent="0.2">
      <c r="B1" s="76" t="s">
        <v>121</v>
      </c>
      <c r="C1" s="76"/>
      <c r="D1" s="76"/>
      <c r="E1" s="76"/>
      <c r="F1" s="76"/>
      <c r="G1" s="76"/>
      <c r="H1" s="76"/>
    </row>
    <row r="2" spans="2:10" ht="22.5" customHeight="1" x14ac:dyDescent="0.2">
      <c r="B2" s="77" t="s">
        <v>11</v>
      </c>
      <c r="C2" s="77"/>
      <c r="D2" s="77"/>
      <c r="E2" s="77"/>
      <c r="F2" s="77"/>
      <c r="G2" s="77"/>
      <c r="H2" s="77"/>
    </row>
    <row r="3" spans="2:10" ht="19.5" customHeight="1" x14ac:dyDescent="0.2">
      <c r="B3" s="78" t="s">
        <v>80</v>
      </c>
      <c r="C3" s="78"/>
      <c r="D3" s="78"/>
      <c r="E3" s="78"/>
      <c r="F3" s="78"/>
      <c r="G3" s="78"/>
      <c r="H3" s="78"/>
    </row>
    <row r="4" spans="2:10" ht="7.5" customHeight="1" x14ac:dyDescent="0.2"/>
    <row r="5" spans="2:10" ht="18" customHeight="1" x14ac:dyDescent="0.2">
      <c r="B5" s="79" t="s">
        <v>6</v>
      </c>
      <c r="C5" s="80" t="s">
        <v>104</v>
      </c>
      <c r="D5" s="6" t="s">
        <v>1</v>
      </c>
      <c r="E5" s="79" t="s">
        <v>2</v>
      </c>
      <c r="F5" s="79" t="s">
        <v>3</v>
      </c>
      <c r="G5" s="80" t="s">
        <v>97</v>
      </c>
      <c r="H5" s="80" t="s">
        <v>98</v>
      </c>
    </row>
    <row r="6" spans="2:10" ht="18" customHeight="1" x14ac:dyDescent="0.2">
      <c r="B6" s="79"/>
      <c r="C6" s="81"/>
      <c r="D6" s="5" t="s">
        <v>5</v>
      </c>
      <c r="E6" s="79"/>
      <c r="F6" s="79"/>
      <c r="G6" s="81"/>
      <c r="H6" s="81"/>
    </row>
    <row r="7" spans="2:10" ht="18" customHeight="1" thickBot="1" x14ac:dyDescent="0.25"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</row>
    <row r="8" spans="2:10" ht="18" customHeight="1" thickBot="1" x14ac:dyDescent="0.25">
      <c r="B8" s="9"/>
      <c r="C8" s="9"/>
      <c r="D8" s="10" t="s">
        <v>26</v>
      </c>
      <c r="E8" s="9"/>
      <c r="F8" s="9"/>
      <c r="G8" s="9"/>
      <c r="H8" s="9"/>
    </row>
    <row r="9" spans="2:10" ht="18" customHeight="1" thickBot="1" x14ac:dyDescent="0.25">
      <c r="B9" s="9"/>
      <c r="C9" s="9"/>
      <c r="D9" s="10" t="s">
        <v>27</v>
      </c>
      <c r="E9" s="9"/>
      <c r="F9" s="9"/>
      <c r="G9" s="9"/>
      <c r="H9" s="9"/>
    </row>
    <row r="10" spans="2:10" ht="18" customHeight="1" x14ac:dyDescent="0.2">
      <c r="B10" s="72">
        <v>1</v>
      </c>
      <c r="C10" s="72" t="s">
        <v>105</v>
      </c>
      <c r="D10" s="14" t="s">
        <v>93</v>
      </c>
      <c r="E10" s="2"/>
      <c r="F10" s="16"/>
      <c r="G10" s="37"/>
      <c r="H10" s="37"/>
    </row>
    <row r="11" spans="2:10" ht="18" customHeight="1" thickBot="1" x14ac:dyDescent="0.25">
      <c r="B11" s="73"/>
      <c r="C11" s="73"/>
      <c r="D11" s="4" t="s">
        <v>81</v>
      </c>
      <c r="E11" s="17" t="s">
        <v>82</v>
      </c>
      <c r="F11" s="70">
        <v>0.92400000000000004</v>
      </c>
      <c r="G11" s="42"/>
      <c r="H11" s="42">
        <f>ROUND(F11*G11,2)</f>
        <v>0</v>
      </c>
    </row>
    <row r="12" spans="2:10" ht="19.5" customHeight="1" x14ac:dyDescent="0.2">
      <c r="B12" s="72">
        <v>2</v>
      </c>
      <c r="C12" s="72" t="s">
        <v>106</v>
      </c>
      <c r="D12" s="14" t="s">
        <v>28</v>
      </c>
      <c r="E12" s="2"/>
      <c r="F12" s="16"/>
      <c r="G12" s="37"/>
      <c r="H12" s="37"/>
    </row>
    <row r="13" spans="2:10" ht="18" customHeight="1" thickBot="1" x14ac:dyDescent="0.25">
      <c r="B13" s="73"/>
      <c r="C13" s="73"/>
      <c r="D13" s="4" t="s">
        <v>78</v>
      </c>
      <c r="E13" s="17" t="s">
        <v>4</v>
      </c>
      <c r="F13" s="27">
        <v>1816</v>
      </c>
      <c r="G13" s="42"/>
      <c r="H13" s="42">
        <f>ROUND(F13*G13,2)</f>
        <v>0</v>
      </c>
      <c r="J13" s="20"/>
    </row>
    <row r="14" spans="2:10" ht="27" customHeight="1" x14ac:dyDescent="0.2">
      <c r="B14" s="72">
        <v>3</v>
      </c>
      <c r="C14" s="72" t="s">
        <v>107</v>
      </c>
      <c r="D14" s="14" t="s">
        <v>29</v>
      </c>
      <c r="E14" s="2"/>
      <c r="F14" s="16"/>
      <c r="G14" s="37"/>
      <c r="H14" s="37"/>
      <c r="J14" s="20"/>
    </row>
    <row r="15" spans="2:10" ht="18" customHeight="1" thickBot="1" x14ac:dyDescent="0.25">
      <c r="B15" s="73"/>
      <c r="C15" s="73"/>
      <c r="D15" s="4" t="s">
        <v>30</v>
      </c>
      <c r="E15" s="17" t="s">
        <v>31</v>
      </c>
      <c r="F15" s="42">
        <v>0.05</v>
      </c>
      <c r="G15" s="42"/>
      <c r="H15" s="42">
        <f>ROUND(F15*G15,2)</f>
        <v>0</v>
      </c>
      <c r="J15" s="20"/>
    </row>
    <row r="16" spans="2:10" ht="18" customHeight="1" thickBot="1" x14ac:dyDescent="0.25">
      <c r="B16" s="63">
        <v>4</v>
      </c>
      <c r="C16" s="63" t="s">
        <v>108</v>
      </c>
      <c r="D16" s="53" t="s">
        <v>43</v>
      </c>
      <c r="E16" s="63" t="s">
        <v>41</v>
      </c>
      <c r="F16" s="55">
        <v>4</v>
      </c>
      <c r="G16" s="66"/>
      <c r="H16" s="66">
        <f>ROUND(F16*G16,2)</f>
        <v>0</v>
      </c>
      <c r="J16" s="20"/>
    </row>
    <row r="17" spans="2:12" ht="18" customHeight="1" thickBot="1" x14ac:dyDescent="0.25">
      <c r="B17" s="9"/>
      <c r="C17" s="9"/>
      <c r="D17" s="10" t="s">
        <v>32</v>
      </c>
      <c r="E17" s="9"/>
      <c r="F17" s="56"/>
      <c r="G17" s="67"/>
      <c r="H17" s="67"/>
      <c r="J17" s="20"/>
    </row>
    <row r="18" spans="2:12" ht="25.5" customHeight="1" thickBot="1" x14ac:dyDescent="0.25">
      <c r="B18" s="3">
        <v>5</v>
      </c>
      <c r="C18" s="3" t="s">
        <v>109</v>
      </c>
      <c r="D18" s="8" t="s">
        <v>33</v>
      </c>
      <c r="E18" s="3" t="s">
        <v>7</v>
      </c>
      <c r="F18" s="55">
        <v>113</v>
      </c>
      <c r="G18" s="66"/>
      <c r="H18" s="66">
        <f t="shared" ref="H18:H24" si="0">ROUND(F18*G18,2)</f>
        <v>0</v>
      </c>
      <c r="J18" s="20"/>
      <c r="K18" s="32"/>
      <c r="L18" s="32"/>
    </row>
    <row r="19" spans="2:12" ht="18" customHeight="1" thickBot="1" x14ac:dyDescent="0.25">
      <c r="B19" s="3">
        <v>6</v>
      </c>
      <c r="C19" s="3" t="s">
        <v>110</v>
      </c>
      <c r="D19" s="8" t="s">
        <v>50</v>
      </c>
      <c r="E19" s="3" t="s">
        <v>4</v>
      </c>
      <c r="F19" s="55">
        <v>567</v>
      </c>
      <c r="G19" s="66"/>
      <c r="H19" s="66">
        <f t="shared" si="0"/>
        <v>0</v>
      </c>
      <c r="J19" s="20"/>
      <c r="K19" s="32"/>
      <c r="L19" s="32"/>
    </row>
    <row r="20" spans="2:12" ht="18" customHeight="1" thickBot="1" x14ac:dyDescent="0.25">
      <c r="B20" s="3">
        <v>7</v>
      </c>
      <c r="C20" s="3" t="s">
        <v>111</v>
      </c>
      <c r="D20" s="28" t="s">
        <v>8</v>
      </c>
      <c r="E20" s="3" t="s">
        <v>4</v>
      </c>
      <c r="F20" s="55">
        <v>567</v>
      </c>
      <c r="G20" s="66"/>
      <c r="H20" s="66">
        <f t="shared" si="0"/>
        <v>0</v>
      </c>
      <c r="J20" s="20"/>
      <c r="K20" s="32"/>
      <c r="L20" s="32"/>
    </row>
    <row r="21" spans="2:12" ht="27" customHeight="1" thickBot="1" x14ac:dyDescent="0.25">
      <c r="B21" s="3">
        <v>8</v>
      </c>
      <c r="C21" s="3" t="s">
        <v>112</v>
      </c>
      <c r="D21" s="29" t="s">
        <v>9</v>
      </c>
      <c r="E21" s="3" t="s">
        <v>4</v>
      </c>
      <c r="F21" s="55">
        <v>567</v>
      </c>
      <c r="G21" s="66"/>
      <c r="H21" s="66">
        <f t="shared" si="0"/>
        <v>0</v>
      </c>
      <c r="J21" s="20"/>
    </row>
    <row r="22" spans="2:12" ht="18" customHeight="1" thickBot="1" x14ac:dyDescent="0.25">
      <c r="B22" s="3">
        <v>9</v>
      </c>
      <c r="C22" s="3" t="s">
        <v>106</v>
      </c>
      <c r="D22" s="28" t="s">
        <v>34</v>
      </c>
      <c r="E22" s="3" t="s">
        <v>4</v>
      </c>
      <c r="F22" s="55">
        <v>567</v>
      </c>
      <c r="G22" s="66"/>
      <c r="H22" s="66">
        <f t="shared" si="0"/>
        <v>0</v>
      </c>
      <c r="J22" s="20"/>
    </row>
    <row r="23" spans="2:12" ht="18" customHeight="1" thickBot="1" x14ac:dyDescent="0.25">
      <c r="B23" s="3">
        <v>10</v>
      </c>
      <c r="C23" s="3" t="s">
        <v>108</v>
      </c>
      <c r="D23" s="28" t="s">
        <v>103</v>
      </c>
      <c r="E23" s="3" t="s">
        <v>41</v>
      </c>
      <c r="F23" s="55">
        <v>29</v>
      </c>
      <c r="G23" s="66"/>
      <c r="H23" s="66">
        <f t="shared" si="0"/>
        <v>0</v>
      </c>
      <c r="J23" s="20"/>
    </row>
    <row r="24" spans="2:12" ht="18" customHeight="1" thickBot="1" x14ac:dyDescent="0.25">
      <c r="B24" s="3">
        <v>11</v>
      </c>
      <c r="C24" s="3" t="s">
        <v>113</v>
      </c>
      <c r="D24" s="28" t="s">
        <v>36</v>
      </c>
      <c r="E24" s="3" t="s">
        <v>4</v>
      </c>
      <c r="F24" s="55">
        <v>454</v>
      </c>
      <c r="G24" s="66"/>
      <c r="H24" s="66">
        <f t="shared" si="0"/>
        <v>0</v>
      </c>
      <c r="J24" s="20"/>
    </row>
    <row r="25" spans="2:12" ht="27" customHeight="1" x14ac:dyDescent="0.2">
      <c r="B25" s="72">
        <v>12</v>
      </c>
      <c r="C25" s="72" t="s">
        <v>114</v>
      </c>
      <c r="D25" s="30" t="s">
        <v>37</v>
      </c>
      <c r="E25" s="19"/>
      <c r="F25" s="57"/>
      <c r="G25" s="68"/>
      <c r="H25" s="68"/>
      <c r="J25" s="20"/>
    </row>
    <row r="26" spans="2:12" ht="18" customHeight="1" thickBot="1" x14ac:dyDescent="0.25">
      <c r="B26" s="73"/>
      <c r="C26" s="73"/>
      <c r="D26" s="4" t="s">
        <v>38</v>
      </c>
      <c r="E26" s="17" t="s">
        <v>4</v>
      </c>
      <c r="F26" s="27">
        <v>60</v>
      </c>
      <c r="G26" s="42"/>
      <c r="H26" s="42">
        <f>ROUND(F26*G26,2)</f>
        <v>0</v>
      </c>
      <c r="J26" s="20"/>
    </row>
    <row r="27" spans="2:12" ht="27" customHeight="1" thickBot="1" x14ac:dyDescent="0.25">
      <c r="B27" s="63">
        <v>13</v>
      </c>
      <c r="C27" s="63" t="s">
        <v>106</v>
      </c>
      <c r="D27" s="31" t="s">
        <v>39</v>
      </c>
      <c r="E27" s="17" t="s">
        <v>4</v>
      </c>
      <c r="F27" s="27">
        <v>2541</v>
      </c>
      <c r="G27" s="42"/>
      <c r="H27" s="66">
        <f>ROUND(F27*G27,2)</f>
        <v>0</v>
      </c>
      <c r="J27" s="20"/>
    </row>
    <row r="28" spans="2:12" ht="18" customHeight="1" thickBot="1" x14ac:dyDescent="0.25">
      <c r="B28" s="3">
        <v>14</v>
      </c>
      <c r="C28" s="3" t="s">
        <v>108</v>
      </c>
      <c r="D28" s="8" t="s">
        <v>40</v>
      </c>
      <c r="E28" s="17" t="s">
        <v>41</v>
      </c>
      <c r="F28" s="27">
        <v>423</v>
      </c>
      <c r="G28" s="42"/>
      <c r="H28" s="66">
        <f>ROUND(F28*G28,2)</f>
        <v>0</v>
      </c>
      <c r="J28" s="20"/>
    </row>
    <row r="29" spans="2:12" ht="18" customHeight="1" thickBot="1" x14ac:dyDescent="0.25">
      <c r="B29" s="63">
        <v>15</v>
      </c>
      <c r="C29" s="63" t="s">
        <v>106</v>
      </c>
      <c r="D29" s="54" t="s">
        <v>83</v>
      </c>
      <c r="E29" s="17" t="s">
        <v>4</v>
      </c>
      <c r="F29" s="27">
        <v>2541</v>
      </c>
      <c r="G29" s="42"/>
      <c r="H29" s="66">
        <f>ROUND(F29*G29,2)</f>
        <v>0</v>
      </c>
      <c r="J29" s="22"/>
    </row>
    <row r="30" spans="2:12" ht="18" customHeight="1" thickBot="1" x14ac:dyDescent="0.25">
      <c r="B30" s="3">
        <v>16</v>
      </c>
      <c r="C30" s="3" t="s">
        <v>115</v>
      </c>
      <c r="D30" s="8" t="s">
        <v>42</v>
      </c>
      <c r="E30" s="17" t="s">
        <v>4</v>
      </c>
      <c r="F30" s="27">
        <v>2497</v>
      </c>
      <c r="G30" s="42"/>
      <c r="H30" s="66">
        <f>ROUND(F30*G30,2)</f>
        <v>0</v>
      </c>
    </row>
    <row r="31" spans="2:12" ht="18" customHeight="1" thickBot="1" x14ac:dyDescent="0.25">
      <c r="B31" s="9"/>
      <c r="C31" s="9"/>
      <c r="D31" s="10" t="s">
        <v>44</v>
      </c>
      <c r="E31" s="9"/>
      <c r="F31" s="56"/>
      <c r="G31" s="67"/>
      <c r="H31" s="67"/>
      <c r="K31" s="32"/>
      <c r="L31" s="32"/>
    </row>
    <row r="32" spans="2:12" ht="27" customHeight="1" x14ac:dyDescent="0.2">
      <c r="B32" s="72">
        <v>17</v>
      </c>
      <c r="C32" s="74" t="s">
        <v>109</v>
      </c>
      <c r="D32" s="25" t="s">
        <v>45</v>
      </c>
      <c r="E32" s="18"/>
      <c r="F32" s="59"/>
      <c r="G32" s="40"/>
      <c r="H32" s="40"/>
      <c r="K32" s="32"/>
      <c r="L32" s="32"/>
    </row>
    <row r="33" spans="2:12" ht="18" customHeight="1" thickBot="1" x14ac:dyDescent="0.25">
      <c r="B33" s="73"/>
      <c r="C33" s="73"/>
      <c r="D33" s="26" t="s">
        <v>46</v>
      </c>
      <c r="E33" s="17" t="s">
        <v>7</v>
      </c>
      <c r="F33" s="27">
        <v>112</v>
      </c>
      <c r="G33" s="42"/>
      <c r="H33" s="42">
        <f>ROUND(F33*G33,2)</f>
        <v>0</v>
      </c>
      <c r="K33" s="32"/>
      <c r="L33" s="32"/>
    </row>
    <row r="34" spans="2:12" ht="18" customHeight="1" x14ac:dyDescent="0.2">
      <c r="B34" s="72">
        <v>18</v>
      </c>
      <c r="C34" s="72" t="s">
        <v>111</v>
      </c>
      <c r="D34" s="14" t="s">
        <v>8</v>
      </c>
      <c r="E34" s="2"/>
      <c r="F34" s="58"/>
      <c r="G34" s="37"/>
      <c r="H34" s="37"/>
      <c r="K34" s="32"/>
      <c r="L34" s="32"/>
    </row>
    <row r="35" spans="2:12" ht="18" customHeight="1" thickBot="1" x14ac:dyDescent="0.25">
      <c r="B35" s="73"/>
      <c r="C35" s="73"/>
      <c r="D35" s="4" t="s">
        <v>47</v>
      </c>
      <c r="E35" s="17" t="s">
        <v>4</v>
      </c>
      <c r="F35" s="27">
        <v>80</v>
      </c>
      <c r="G35" s="42"/>
      <c r="H35" s="42">
        <f>ROUND(F35*G35,2)</f>
        <v>0</v>
      </c>
    </row>
    <row r="36" spans="2:12" ht="18" customHeight="1" x14ac:dyDescent="0.2">
      <c r="B36" s="72">
        <v>19</v>
      </c>
      <c r="C36" s="72" t="s">
        <v>110</v>
      </c>
      <c r="D36" s="14" t="s">
        <v>50</v>
      </c>
      <c r="E36" s="2"/>
      <c r="F36" s="58"/>
      <c r="G36" s="37"/>
      <c r="H36" s="37"/>
    </row>
    <row r="37" spans="2:12" ht="18" customHeight="1" thickBot="1" x14ac:dyDescent="0.25">
      <c r="B37" s="73"/>
      <c r="C37" s="73"/>
      <c r="D37" s="4" t="s">
        <v>51</v>
      </c>
      <c r="E37" s="17" t="s">
        <v>4</v>
      </c>
      <c r="F37" s="27">
        <v>160</v>
      </c>
      <c r="G37" s="42"/>
      <c r="H37" s="42">
        <f>ROUND(F37*G37,2)</f>
        <v>0</v>
      </c>
    </row>
    <row r="38" spans="2:12" ht="18" customHeight="1" x14ac:dyDescent="0.2">
      <c r="B38" s="72">
        <v>20</v>
      </c>
      <c r="C38" s="72" t="s">
        <v>116</v>
      </c>
      <c r="D38" s="14" t="s">
        <v>48</v>
      </c>
      <c r="E38" s="2"/>
      <c r="F38" s="58"/>
      <c r="G38" s="37"/>
      <c r="H38" s="37"/>
    </row>
    <row r="39" spans="2:12" ht="18" customHeight="1" thickBot="1" x14ac:dyDescent="0.25">
      <c r="B39" s="73"/>
      <c r="C39" s="73"/>
      <c r="D39" s="4" t="s">
        <v>49</v>
      </c>
      <c r="E39" s="17" t="s">
        <v>4</v>
      </c>
      <c r="F39" s="27">
        <v>21</v>
      </c>
      <c r="G39" s="42"/>
      <c r="H39" s="42">
        <f>ROUND(F39*G39,2)</f>
        <v>0</v>
      </c>
      <c r="J39" s="20"/>
    </row>
    <row r="40" spans="2:12" ht="18" customHeight="1" x14ac:dyDescent="0.2">
      <c r="B40" s="72">
        <v>21</v>
      </c>
      <c r="C40" s="72" t="s">
        <v>116</v>
      </c>
      <c r="D40" s="14" t="s">
        <v>55</v>
      </c>
      <c r="E40" s="2"/>
      <c r="F40" s="58"/>
      <c r="G40" s="37"/>
      <c r="H40" s="37"/>
      <c r="J40" s="20"/>
    </row>
    <row r="41" spans="2:12" ht="18" customHeight="1" thickBot="1" x14ac:dyDescent="0.25">
      <c r="B41" s="73"/>
      <c r="C41" s="73"/>
      <c r="D41" s="4" t="s">
        <v>54</v>
      </c>
      <c r="E41" s="17" t="s">
        <v>53</v>
      </c>
      <c r="F41" s="27">
        <v>21</v>
      </c>
      <c r="G41" s="42"/>
      <c r="H41" s="42">
        <f>ROUND(F41*G41,2)</f>
        <v>0</v>
      </c>
      <c r="J41" s="20"/>
    </row>
    <row r="42" spans="2:12" ht="27" customHeight="1" thickBot="1" x14ac:dyDescent="0.25">
      <c r="B42" s="3">
        <v>22</v>
      </c>
      <c r="C42" s="3" t="s">
        <v>112</v>
      </c>
      <c r="D42" s="29" t="s">
        <v>9</v>
      </c>
      <c r="E42" s="3" t="s">
        <v>4</v>
      </c>
      <c r="F42" s="55">
        <v>160</v>
      </c>
      <c r="G42" s="66"/>
      <c r="H42" s="66">
        <f>ROUND(F42*G42,2)</f>
        <v>0</v>
      </c>
    </row>
    <row r="43" spans="2:12" ht="18" customHeight="1" thickBot="1" x14ac:dyDescent="0.25">
      <c r="B43" s="3">
        <v>23</v>
      </c>
      <c r="C43" s="3" t="s">
        <v>106</v>
      </c>
      <c r="D43" s="28" t="s">
        <v>34</v>
      </c>
      <c r="E43" s="3" t="s">
        <v>4</v>
      </c>
      <c r="F43" s="55">
        <v>160</v>
      </c>
      <c r="G43" s="66"/>
      <c r="H43" s="66">
        <f>ROUND(F43*G43,2)</f>
        <v>0</v>
      </c>
    </row>
    <row r="44" spans="2:12" ht="18" customHeight="1" thickBot="1" x14ac:dyDescent="0.25">
      <c r="B44" s="3">
        <v>24</v>
      </c>
      <c r="C44" s="3" t="s">
        <v>115</v>
      </c>
      <c r="D44" s="28" t="s">
        <v>52</v>
      </c>
      <c r="E44" s="3" t="s">
        <v>4</v>
      </c>
      <c r="F44" s="55">
        <v>160</v>
      </c>
      <c r="G44" s="66"/>
      <c r="H44" s="66">
        <f>ROUND(F44*G44,2)</f>
        <v>0</v>
      </c>
      <c r="K44" s="32"/>
      <c r="L44" s="32"/>
    </row>
    <row r="45" spans="2:12" ht="18" customHeight="1" thickBot="1" x14ac:dyDescent="0.25">
      <c r="B45" s="3">
        <v>25</v>
      </c>
      <c r="C45" s="3" t="s">
        <v>116</v>
      </c>
      <c r="D45" s="28" t="s">
        <v>56</v>
      </c>
      <c r="E45" s="3" t="s">
        <v>57</v>
      </c>
      <c r="F45" s="55">
        <v>6</v>
      </c>
      <c r="G45" s="66"/>
      <c r="H45" s="66">
        <f>ROUND(F45*G45,2)</f>
        <v>0</v>
      </c>
      <c r="K45" s="32"/>
      <c r="L45" s="32"/>
    </row>
    <row r="46" spans="2:12" ht="18" customHeight="1" thickBot="1" x14ac:dyDescent="0.25">
      <c r="B46" s="9"/>
      <c r="C46" s="9"/>
      <c r="D46" s="10" t="s">
        <v>60</v>
      </c>
      <c r="E46" s="9"/>
      <c r="F46" s="56"/>
      <c r="G46" s="67"/>
      <c r="H46" s="67"/>
      <c r="K46" s="32"/>
      <c r="L46" s="32"/>
    </row>
    <row r="47" spans="2:12" ht="18" customHeight="1" thickBot="1" x14ac:dyDescent="0.25">
      <c r="B47" s="3">
        <v>26</v>
      </c>
      <c r="C47" s="3" t="s">
        <v>109</v>
      </c>
      <c r="D47" s="8" t="s">
        <v>58</v>
      </c>
      <c r="E47" s="3" t="s">
        <v>7</v>
      </c>
      <c r="F47" s="55">
        <v>91</v>
      </c>
      <c r="G47" s="66"/>
      <c r="H47" s="66">
        <f>ROUND(F47*G47,2)</f>
        <v>0</v>
      </c>
      <c r="K47" s="32"/>
      <c r="L47" s="32"/>
    </row>
    <row r="48" spans="2:12" ht="18" customHeight="1" thickBot="1" x14ac:dyDescent="0.25">
      <c r="B48" s="3">
        <v>27</v>
      </c>
      <c r="C48" s="3" t="s">
        <v>109</v>
      </c>
      <c r="D48" s="8" t="s">
        <v>84</v>
      </c>
      <c r="E48" s="3" t="s">
        <v>7</v>
      </c>
      <c r="F48" s="55">
        <v>91</v>
      </c>
      <c r="G48" s="66"/>
      <c r="H48" s="66">
        <f>ROUND(F48*G48,2)</f>
        <v>0</v>
      </c>
    </row>
    <row r="49" spans="2:8" ht="27" customHeight="1" thickBot="1" x14ac:dyDescent="0.25">
      <c r="B49" s="3">
        <v>28</v>
      </c>
      <c r="C49" s="3" t="s">
        <v>109</v>
      </c>
      <c r="D49" s="8" t="s">
        <v>59</v>
      </c>
      <c r="E49" s="3" t="s">
        <v>7</v>
      </c>
      <c r="F49" s="55">
        <v>91</v>
      </c>
      <c r="G49" s="66"/>
      <c r="H49" s="66">
        <f>ROUND(F49*G49,2)</f>
        <v>0</v>
      </c>
    </row>
    <row r="50" spans="2:8" ht="18" customHeight="1" x14ac:dyDescent="0.2">
      <c r="B50" s="72">
        <v>29</v>
      </c>
      <c r="C50" s="72" t="s">
        <v>117</v>
      </c>
      <c r="D50" s="14" t="s">
        <v>61</v>
      </c>
      <c r="E50" s="2"/>
      <c r="F50" s="58"/>
      <c r="G50" s="37"/>
      <c r="H50" s="37"/>
    </row>
    <row r="51" spans="2:8" ht="18" customHeight="1" thickBot="1" x14ac:dyDescent="0.25">
      <c r="B51" s="73"/>
      <c r="C51" s="73"/>
      <c r="D51" s="4" t="s">
        <v>62</v>
      </c>
      <c r="E51" s="17" t="s">
        <v>4</v>
      </c>
      <c r="F51" s="27">
        <v>1362</v>
      </c>
      <c r="G51" s="42"/>
      <c r="H51" s="42">
        <f>ROUND(F51*G51,2)</f>
        <v>0</v>
      </c>
    </row>
    <row r="52" spans="2:8" ht="27" customHeight="1" thickBot="1" x14ac:dyDescent="0.25">
      <c r="B52" s="3">
        <v>30</v>
      </c>
      <c r="C52" s="3" t="s">
        <v>109</v>
      </c>
      <c r="D52" s="8" t="s">
        <v>63</v>
      </c>
      <c r="E52" s="3" t="s">
        <v>7</v>
      </c>
      <c r="F52" s="55">
        <v>132</v>
      </c>
      <c r="G52" s="66"/>
      <c r="H52" s="66">
        <f>ROUND(F52*G52,2)</f>
        <v>0</v>
      </c>
    </row>
    <row r="53" spans="2:8" ht="27" customHeight="1" thickBot="1" x14ac:dyDescent="0.25">
      <c r="B53" s="3">
        <v>31</v>
      </c>
      <c r="C53" s="3" t="s">
        <v>109</v>
      </c>
      <c r="D53" s="8" t="s">
        <v>73</v>
      </c>
      <c r="E53" s="3" t="s">
        <v>7</v>
      </c>
      <c r="F53" s="55">
        <v>861</v>
      </c>
      <c r="G53" s="66"/>
      <c r="H53" s="66">
        <f>ROUND(F53*G53,2)</f>
        <v>0</v>
      </c>
    </row>
    <row r="54" spans="2:8" ht="18" customHeight="1" thickBot="1" x14ac:dyDescent="0.25">
      <c r="B54" s="63">
        <v>32</v>
      </c>
      <c r="C54" s="63" t="s">
        <v>118</v>
      </c>
      <c r="D54" s="54" t="s">
        <v>64</v>
      </c>
      <c r="E54" s="63" t="s">
        <v>57</v>
      </c>
      <c r="F54" s="60">
        <v>1</v>
      </c>
      <c r="G54" s="69"/>
      <c r="H54" s="66">
        <f>ROUND(F54*G54,2)</f>
        <v>0</v>
      </c>
    </row>
    <row r="55" spans="2:8" ht="18" customHeight="1" thickBot="1" x14ac:dyDescent="0.25">
      <c r="B55" s="9"/>
      <c r="C55" s="9"/>
      <c r="D55" s="10" t="s">
        <v>85</v>
      </c>
      <c r="E55" s="9"/>
      <c r="F55" s="56"/>
      <c r="G55" s="67"/>
      <c r="H55" s="67"/>
    </row>
    <row r="56" spans="2:8" ht="18" customHeight="1" thickBot="1" x14ac:dyDescent="0.25">
      <c r="B56" s="9"/>
      <c r="C56" s="9"/>
      <c r="D56" s="10" t="s">
        <v>86</v>
      </c>
      <c r="E56" s="9"/>
      <c r="F56" s="56"/>
      <c r="G56" s="67"/>
      <c r="H56" s="67"/>
    </row>
    <row r="57" spans="2:8" ht="18" customHeight="1" x14ac:dyDescent="0.2">
      <c r="B57" s="72">
        <v>33</v>
      </c>
      <c r="C57" s="72" t="s">
        <v>106</v>
      </c>
      <c r="D57" s="14" t="s">
        <v>28</v>
      </c>
      <c r="E57" s="2"/>
      <c r="F57" s="16"/>
      <c r="G57" s="37"/>
      <c r="H57" s="37"/>
    </row>
    <row r="58" spans="2:8" ht="18" customHeight="1" thickBot="1" x14ac:dyDescent="0.25">
      <c r="B58" s="73"/>
      <c r="C58" s="73"/>
      <c r="D58" s="4" t="s">
        <v>87</v>
      </c>
      <c r="E58" s="17" t="s">
        <v>4</v>
      </c>
      <c r="F58" s="27">
        <v>750</v>
      </c>
      <c r="G58" s="42"/>
      <c r="H58" s="42">
        <f>ROUND(F58*G58,2)</f>
        <v>0</v>
      </c>
    </row>
    <row r="59" spans="2:8" ht="18" customHeight="1" thickBot="1" x14ac:dyDescent="0.25">
      <c r="B59" s="63">
        <v>34</v>
      </c>
      <c r="C59" s="63" t="s">
        <v>106</v>
      </c>
      <c r="D59" s="31" t="s">
        <v>88</v>
      </c>
      <c r="E59" s="17" t="s">
        <v>4</v>
      </c>
      <c r="F59" s="27">
        <v>750</v>
      </c>
      <c r="G59" s="42"/>
      <c r="H59" s="66">
        <f>ROUND(F59*G59,2)</f>
        <v>0</v>
      </c>
    </row>
    <row r="60" spans="2:8" ht="18" customHeight="1" thickBot="1" x14ac:dyDescent="0.25">
      <c r="B60" s="3">
        <v>35</v>
      </c>
      <c r="C60" s="3" t="s">
        <v>115</v>
      </c>
      <c r="D60" s="28" t="s">
        <v>52</v>
      </c>
      <c r="E60" s="3" t="s">
        <v>4</v>
      </c>
      <c r="F60" s="55">
        <v>750</v>
      </c>
      <c r="G60" s="66"/>
      <c r="H60" s="66">
        <f>ROUND(F60*G60,2)</f>
        <v>0</v>
      </c>
    </row>
    <row r="61" spans="2:8" ht="18" customHeight="1" x14ac:dyDescent="0.2">
      <c r="B61" s="72">
        <v>36</v>
      </c>
      <c r="C61" s="74" t="s">
        <v>109</v>
      </c>
      <c r="D61" s="25" t="s">
        <v>89</v>
      </c>
      <c r="E61" s="18"/>
      <c r="F61" s="59"/>
      <c r="G61" s="40"/>
      <c r="H61" s="40"/>
    </row>
    <row r="62" spans="2:8" ht="18" customHeight="1" thickBot="1" x14ac:dyDescent="0.25">
      <c r="B62" s="73"/>
      <c r="C62" s="73"/>
      <c r="D62" s="26" t="s">
        <v>90</v>
      </c>
      <c r="E62" s="17" t="s">
        <v>7</v>
      </c>
      <c r="F62" s="27">
        <v>135</v>
      </c>
      <c r="G62" s="42"/>
      <c r="H62" s="42">
        <f>ROUND(F62*G62,2)</f>
        <v>0</v>
      </c>
    </row>
    <row r="63" spans="2:8" ht="18" customHeight="1" x14ac:dyDescent="0.2">
      <c r="B63" s="72">
        <v>37</v>
      </c>
      <c r="C63" s="72" t="s">
        <v>117</v>
      </c>
      <c r="D63" s="14" t="s">
        <v>61</v>
      </c>
      <c r="E63" s="2"/>
      <c r="F63" s="58"/>
      <c r="G63" s="37"/>
      <c r="H63" s="37"/>
    </row>
    <row r="64" spans="2:8" ht="18" customHeight="1" thickBot="1" x14ac:dyDescent="0.25">
      <c r="B64" s="73"/>
      <c r="C64" s="73"/>
      <c r="D64" s="4" t="s">
        <v>91</v>
      </c>
      <c r="E64" s="17" t="s">
        <v>4</v>
      </c>
      <c r="F64" s="27">
        <v>450</v>
      </c>
      <c r="G64" s="42"/>
      <c r="H64" s="42">
        <f>ROUND(F64*G64,2)</f>
        <v>0</v>
      </c>
    </row>
    <row r="65" spans="2:8" ht="18" customHeight="1" thickBot="1" x14ac:dyDescent="0.25">
      <c r="B65" s="9"/>
      <c r="C65" s="9"/>
      <c r="D65" s="10" t="s">
        <v>79</v>
      </c>
      <c r="E65" s="9"/>
      <c r="F65" s="56"/>
      <c r="G65" s="67"/>
      <c r="H65" s="67"/>
    </row>
    <row r="66" spans="2:8" ht="18" customHeight="1" thickBot="1" x14ac:dyDescent="0.25">
      <c r="B66" s="9"/>
      <c r="C66" s="9"/>
      <c r="D66" s="10" t="s">
        <v>92</v>
      </c>
      <c r="E66" s="9"/>
      <c r="F66" s="56"/>
      <c r="G66" s="67"/>
      <c r="H66" s="67"/>
    </row>
    <row r="67" spans="2:8" ht="18" customHeight="1" x14ac:dyDescent="0.2">
      <c r="B67" s="72">
        <v>38</v>
      </c>
      <c r="C67" s="72" t="s">
        <v>106</v>
      </c>
      <c r="D67" s="14" t="s">
        <v>28</v>
      </c>
      <c r="E67" s="2"/>
      <c r="F67" s="58"/>
      <c r="G67" s="37"/>
      <c r="H67" s="37"/>
    </row>
    <row r="68" spans="2:8" ht="18" customHeight="1" thickBot="1" x14ac:dyDescent="0.25">
      <c r="B68" s="73"/>
      <c r="C68" s="73"/>
      <c r="D68" s="4" t="s">
        <v>65</v>
      </c>
      <c r="E68" s="17" t="s">
        <v>4</v>
      </c>
      <c r="F68" s="27">
        <v>1120</v>
      </c>
      <c r="G68" s="42"/>
      <c r="H68" s="42">
        <f>ROUND(F68*G68,2)</f>
        <v>0</v>
      </c>
    </row>
    <row r="69" spans="2:8" ht="27" customHeight="1" x14ac:dyDescent="0.2">
      <c r="B69" s="72">
        <v>39</v>
      </c>
      <c r="C69" s="74" t="s">
        <v>109</v>
      </c>
      <c r="D69" s="25" t="s">
        <v>66</v>
      </c>
      <c r="E69" s="18"/>
      <c r="F69" s="59"/>
      <c r="G69" s="40"/>
      <c r="H69" s="40"/>
    </row>
    <row r="70" spans="2:8" ht="18" customHeight="1" thickBot="1" x14ac:dyDescent="0.25">
      <c r="B70" s="73"/>
      <c r="C70" s="73"/>
      <c r="D70" s="26" t="s">
        <v>67</v>
      </c>
      <c r="E70" s="17" t="s">
        <v>7</v>
      </c>
      <c r="F70" s="27">
        <v>12</v>
      </c>
      <c r="G70" s="42"/>
      <c r="H70" s="42">
        <f>ROUND(F70*G70,2)</f>
        <v>0</v>
      </c>
    </row>
    <row r="71" spans="2:8" ht="18" customHeight="1" x14ac:dyDescent="0.2">
      <c r="B71" s="72">
        <v>40</v>
      </c>
      <c r="C71" s="72" t="s">
        <v>110</v>
      </c>
      <c r="D71" s="14" t="s">
        <v>50</v>
      </c>
      <c r="E71" s="2"/>
      <c r="F71" s="58"/>
      <c r="G71" s="37"/>
      <c r="H71" s="37"/>
    </row>
    <row r="72" spans="2:8" ht="18" customHeight="1" thickBot="1" x14ac:dyDescent="0.25">
      <c r="B72" s="73"/>
      <c r="C72" s="73"/>
      <c r="D72" s="4" t="s">
        <v>10</v>
      </c>
      <c r="E72" s="17" t="s">
        <v>4</v>
      </c>
      <c r="F72" s="27">
        <v>40</v>
      </c>
      <c r="G72" s="42"/>
      <c r="H72" s="42">
        <f>ROUND(F72*G72,2)</f>
        <v>0</v>
      </c>
    </row>
    <row r="73" spans="2:8" ht="18" customHeight="1" x14ac:dyDescent="0.2">
      <c r="B73" s="72">
        <v>41</v>
      </c>
      <c r="C73" s="72" t="s">
        <v>111</v>
      </c>
      <c r="D73" s="14" t="s">
        <v>8</v>
      </c>
      <c r="E73" s="2"/>
      <c r="F73" s="58"/>
      <c r="G73" s="37"/>
      <c r="H73" s="37"/>
    </row>
    <row r="74" spans="2:8" ht="18" customHeight="1" thickBot="1" x14ac:dyDescent="0.25">
      <c r="B74" s="73"/>
      <c r="C74" s="73"/>
      <c r="D74" s="4" t="s">
        <v>10</v>
      </c>
      <c r="E74" s="17" t="s">
        <v>4</v>
      </c>
      <c r="F74" s="27">
        <v>40</v>
      </c>
      <c r="G74" s="42"/>
      <c r="H74" s="42">
        <f>ROUND(F74*G74,2)</f>
        <v>0</v>
      </c>
    </row>
    <row r="75" spans="2:8" ht="27" customHeight="1" thickBot="1" x14ac:dyDescent="0.25">
      <c r="B75" s="3">
        <v>42</v>
      </c>
      <c r="C75" s="3" t="s">
        <v>112</v>
      </c>
      <c r="D75" s="29" t="s">
        <v>9</v>
      </c>
      <c r="E75" s="3" t="s">
        <v>4</v>
      </c>
      <c r="F75" s="55">
        <v>40</v>
      </c>
      <c r="G75" s="66"/>
      <c r="H75" s="66">
        <f>ROUND(F75*G75,2)</f>
        <v>0</v>
      </c>
    </row>
    <row r="76" spans="2:8" ht="18" customHeight="1" thickBot="1" x14ac:dyDescent="0.25">
      <c r="B76" s="3">
        <v>43</v>
      </c>
      <c r="C76" s="3" t="s">
        <v>106</v>
      </c>
      <c r="D76" s="28" t="s">
        <v>34</v>
      </c>
      <c r="E76" s="3" t="s">
        <v>4</v>
      </c>
      <c r="F76" s="55">
        <v>40</v>
      </c>
      <c r="G76" s="66"/>
      <c r="H76" s="66">
        <f>ROUND(F76*G76,2)</f>
        <v>0</v>
      </c>
    </row>
    <row r="77" spans="2:8" ht="18" customHeight="1" thickBot="1" x14ac:dyDescent="0.25">
      <c r="B77" s="3">
        <v>44</v>
      </c>
      <c r="C77" s="3" t="s">
        <v>108</v>
      </c>
      <c r="D77" s="28" t="s">
        <v>35</v>
      </c>
      <c r="E77" s="3" t="s">
        <v>41</v>
      </c>
      <c r="F77" s="55">
        <v>2</v>
      </c>
      <c r="G77" s="66"/>
      <c r="H77" s="66">
        <f>ROUND(F77*G77,2)</f>
        <v>0</v>
      </c>
    </row>
    <row r="78" spans="2:8" ht="18" customHeight="1" thickBot="1" x14ac:dyDescent="0.25">
      <c r="B78" s="3">
        <v>45</v>
      </c>
      <c r="C78" s="3" t="s">
        <v>113</v>
      </c>
      <c r="D78" s="28" t="s">
        <v>36</v>
      </c>
      <c r="E78" s="3" t="s">
        <v>4</v>
      </c>
      <c r="F78" s="55">
        <v>20</v>
      </c>
      <c r="G78" s="66"/>
      <c r="H78" s="66">
        <f>ROUND(F78*G78,2)</f>
        <v>0</v>
      </c>
    </row>
    <row r="79" spans="2:8" ht="27" customHeight="1" x14ac:dyDescent="0.2">
      <c r="B79" s="72">
        <v>46</v>
      </c>
      <c r="C79" s="72" t="s">
        <v>114</v>
      </c>
      <c r="D79" s="30" t="s">
        <v>37</v>
      </c>
      <c r="E79" s="19"/>
      <c r="F79" s="57"/>
      <c r="G79" s="68"/>
      <c r="H79" s="68"/>
    </row>
    <row r="80" spans="2:8" ht="18" customHeight="1" thickBot="1" x14ac:dyDescent="0.25">
      <c r="B80" s="73"/>
      <c r="C80" s="73"/>
      <c r="D80" s="4" t="s">
        <v>68</v>
      </c>
      <c r="E80" s="17" t="s">
        <v>4</v>
      </c>
      <c r="F80" s="27">
        <v>21</v>
      </c>
      <c r="G80" s="42"/>
      <c r="H80" s="42">
        <f>ROUND(F80*G80,2)</f>
        <v>0</v>
      </c>
    </row>
    <row r="81" spans="2:8" ht="27" customHeight="1" x14ac:dyDescent="0.2">
      <c r="B81" s="72">
        <v>47</v>
      </c>
      <c r="C81" s="74" t="s">
        <v>106</v>
      </c>
      <c r="D81" s="25" t="s">
        <v>95</v>
      </c>
      <c r="E81" s="18"/>
      <c r="F81" s="59"/>
      <c r="G81" s="40"/>
      <c r="H81" s="40"/>
    </row>
    <row r="82" spans="2:8" ht="18" customHeight="1" thickBot="1" x14ac:dyDescent="0.25">
      <c r="B82" s="73"/>
      <c r="C82" s="73"/>
      <c r="D82" s="26" t="s">
        <v>69</v>
      </c>
      <c r="E82" s="17" t="s">
        <v>4</v>
      </c>
      <c r="F82" s="27">
        <v>1160</v>
      </c>
      <c r="G82" s="42"/>
      <c r="H82" s="42">
        <f>ROUND(F82*G82,2)</f>
        <v>0</v>
      </c>
    </row>
    <row r="83" spans="2:8" ht="18" customHeight="1" thickBot="1" x14ac:dyDescent="0.25">
      <c r="B83" s="3">
        <v>48</v>
      </c>
      <c r="C83" s="3" t="s">
        <v>115</v>
      </c>
      <c r="D83" s="28" t="s">
        <v>52</v>
      </c>
      <c r="E83" s="3" t="s">
        <v>4</v>
      </c>
      <c r="F83" s="55">
        <v>1160</v>
      </c>
      <c r="G83" s="66"/>
      <c r="H83" s="66">
        <f>ROUND(F83*G83,2)</f>
        <v>0</v>
      </c>
    </row>
    <row r="84" spans="2:8" ht="18" customHeight="1" thickBot="1" x14ac:dyDescent="0.25">
      <c r="B84" s="9"/>
      <c r="C84" s="9"/>
      <c r="D84" s="10" t="s">
        <v>94</v>
      </c>
      <c r="E84" s="9"/>
      <c r="F84" s="56"/>
      <c r="G84" s="67"/>
      <c r="H84" s="67"/>
    </row>
    <row r="85" spans="2:8" ht="27" customHeight="1" x14ac:dyDescent="0.2">
      <c r="B85" s="72">
        <v>49</v>
      </c>
      <c r="C85" s="74" t="s">
        <v>109</v>
      </c>
      <c r="D85" s="25" t="s">
        <v>74</v>
      </c>
      <c r="E85" s="18"/>
      <c r="F85" s="59"/>
      <c r="G85" s="40"/>
      <c r="H85" s="40"/>
    </row>
    <row r="86" spans="2:8" ht="18" customHeight="1" thickBot="1" x14ac:dyDescent="0.25">
      <c r="B86" s="73"/>
      <c r="C86" s="73"/>
      <c r="D86" s="26" t="s">
        <v>75</v>
      </c>
      <c r="E86" s="17" t="s">
        <v>7</v>
      </c>
      <c r="F86" s="27">
        <v>26</v>
      </c>
      <c r="G86" s="42"/>
      <c r="H86" s="42">
        <f>ROUND(F86*G86,2)</f>
        <v>0</v>
      </c>
    </row>
    <row r="87" spans="2:8" ht="18" customHeight="1" x14ac:dyDescent="0.2">
      <c r="B87" s="72">
        <v>50</v>
      </c>
      <c r="C87" s="72" t="s">
        <v>110</v>
      </c>
      <c r="D87" s="14" t="s">
        <v>50</v>
      </c>
      <c r="E87" s="2"/>
      <c r="F87" s="58"/>
      <c r="G87" s="37"/>
      <c r="H87" s="37"/>
    </row>
    <row r="88" spans="2:8" ht="18" customHeight="1" thickBot="1" x14ac:dyDescent="0.25">
      <c r="B88" s="73"/>
      <c r="C88" s="73"/>
      <c r="D88" s="4" t="s">
        <v>77</v>
      </c>
      <c r="E88" s="17" t="s">
        <v>4</v>
      </c>
      <c r="F88" s="27">
        <v>105</v>
      </c>
      <c r="G88" s="42"/>
      <c r="H88" s="42">
        <f>ROUND(F88*G88,2)</f>
        <v>0</v>
      </c>
    </row>
    <row r="89" spans="2:8" ht="18" customHeight="1" x14ac:dyDescent="0.2">
      <c r="B89" s="72">
        <v>51</v>
      </c>
      <c r="C89" s="72" t="s">
        <v>111</v>
      </c>
      <c r="D89" s="14" t="s">
        <v>8</v>
      </c>
      <c r="E89" s="2"/>
      <c r="F89" s="58"/>
      <c r="G89" s="37"/>
      <c r="H89" s="37"/>
    </row>
    <row r="90" spans="2:8" ht="18" customHeight="1" thickBot="1" x14ac:dyDescent="0.25">
      <c r="B90" s="73"/>
      <c r="C90" s="73"/>
      <c r="D90" s="4" t="s">
        <v>76</v>
      </c>
      <c r="E90" s="17" t="s">
        <v>4</v>
      </c>
      <c r="F90" s="27">
        <v>16</v>
      </c>
      <c r="G90" s="42"/>
      <c r="H90" s="42">
        <f>ROUND(F90*G90,2)</f>
        <v>0</v>
      </c>
    </row>
    <row r="91" spans="2:8" ht="27" customHeight="1" thickBot="1" x14ac:dyDescent="0.25">
      <c r="B91" s="3">
        <v>52</v>
      </c>
      <c r="C91" s="3" t="s">
        <v>112</v>
      </c>
      <c r="D91" s="29" t="s">
        <v>9</v>
      </c>
      <c r="E91" s="3" t="s">
        <v>4</v>
      </c>
      <c r="F91" s="55">
        <v>105</v>
      </c>
      <c r="G91" s="66"/>
      <c r="H91" s="66">
        <f>ROUND(F91*G91,2)</f>
        <v>0</v>
      </c>
    </row>
    <row r="92" spans="2:8" ht="18" customHeight="1" thickBot="1" x14ac:dyDescent="0.25">
      <c r="B92" s="3">
        <v>53</v>
      </c>
      <c r="C92" s="3" t="s">
        <v>106</v>
      </c>
      <c r="D92" s="28" t="s">
        <v>34</v>
      </c>
      <c r="E92" s="3" t="s">
        <v>4</v>
      </c>
      <c r="F92" s="55">
        <v>105</v>
      </c>
      <c r="G92" s="66"/>
      <c r="H92" s="66">
        <f>ROUND(F92*G92,2)</f>
        <v>0</v>
      </c>
    </row>
    <row r="93" spans="2:8" ht="18" customHeight="1" thickBot="1" x14ac:dyDescent="0.25">
      <c r="B93" s="3">
        <v>54</v>
      </c>
      <c r="C93" s="3" t="s">
        <v>115</v>
      </c>
      <c r="D93" s="28" t="s">
        <v>52</v>
      </c>
      <c r="E93" s="3" t="s">
        <v>4</v>
      </c>
      <c r="F93" s="55">
        <v>105</v>
      </c>
      <c r="G93" s="66"/>
      <c r="H93" s="66">
        <f>ROUND(F93*G93,2)</f>
        <v>0</v>
      </c>
    </row>
    <row r="94" spans="2:8" ht="18" customHeight="1" thickBot="1" x14ac:dyDescent="0.25">
      <c r="B94" s="9"/>
      <c r="C94" s="9"/>
      <c r="D94" s="10" t="s">
        <v>96</v>
      </c>
      <c r="E94" s="9"/>
      <c r="F94" s="56"/>
      <c r="G94" s="67"/>
      <c r="H94" s="67"/>
    </row>
    <row r="95" spans="2:8" ht="18" customHeight="1" thickBot="1" x14ac:dyDescent="0.25">
      <c r="B95" s="3">
        <v>55</v>
      </c>
      <c r="C95" s="3" t="s">
        <v>119</v>
      </c>
      <c r="D95" s="28" t="s">
        <v>70</v>
      </c>
      <c r="E95" s="3" t="s">
        <v>57</v>
      </c>
      <c r="F95" s="55">
        <v>2</v>
      </c>
      <c r="G95" s="66"/>
      <c r="H95" s="66">
        <f>ROUND(F95*G95,2)</f>
        <v>0</v>
      </c>
    </row>
    <row r="96" spans="2:8" ht="18" customHeight="1" thickBot="1" x14ac:dyDescent="0.25">
      <c r="B96" s="3">
        <v>56</v>
      </c>
      <c r="C96" s="3" t="s">
        <v>119</v>
      </c>
      <c r="D96" s="28" t="s">
        <v>71</v>
      </c>
      <c r="E96" s="3" t="s">
        <v>57</v>
      </c>
      <c r="F96" s="55">
        <v>3</v>
      </c>
      <c r="G96" s="66"/>
      <c r="H96" s="66">
        <f>ROUND(F96*G96,2)</f>
        <v>0</v>
      </c>
    </row>
    <row r="97" spans="4:8" ht="18" customHeight="1" x14ac:dyDescent="0.2">
      <c r="F97" s="82" t="s">
        <v>98</v>
      </c>
      <c r="G97" s="82"/>
      <c r="H97" s="65">
        <f>ROUND(SUM(H10:H96),2)</f>
        <v>0</v>
      </c>
    </row>
    <row r="98" spans="4:8" ht="18" customHeight="1" x14ac:dyDescent="0.2">
      <c r="F98" s="83" t="s">
        <v>99</v>
      </c>
      <c r="G98" s="83"/>
      <c r="H98" s="37">
        <f>ROUND(0.23*H97,2)</f>
        <v>0</v>
      </c>
    </row>
    <row r="99" spans="4:8" ht="18" customHeight="1" thickBot="1" x14ac:dyDescent="0.25">
      <c r="F99" s="84" t="s">
        <v>100</v>
      </c>
      <c r="G99" s="84"/>
      <c r="H99" s="42">
        <f>ROUND(H98+H97,2)</f>
        <v>0</v>
      </c>
    </row>
    <row r="100" spans="4:8" ht="18" customHeight="1" x14ac:dyDescent="0.2"/>
    <row r="101" spans="4:8" ht="18" customHeight="1" x14ac:dyDescent="0.2">
      <c r="D101" s="71" t="s">
        <v>122</v>
      </c>
    </row>
    <row r="102" spans="4:8" ht="18" customHeight="1" x14ac:dyDescent="0.2"/>
    <row r="103" spans="4:8" ht="17.25" customHeight="1" x14ac:dyDescent="0.2">
      <c r="D103" s="71"/>
    </row>
    <row r="104" spans="4:8" ht="18" customHeight="1" x14ac:dyDescent="0.2"/>
    <row r="105" spans="4:8" ht="27" customHeight="1" x14ac:dyDescent="0.2"/>
    <row r="106" spans="4:8" ht="18" customHeight="1" x14ac:dyDescent="0.2"/>
    <row r="107" spans="4:8" ht="18" customHeight="1" x14ac:dyDescent="0.2"/>
    <row r="108" spans="4:8" ht="18" customHeight="1" x14ac:dyDescent="0.2"/>
    <row r="109" spans="4:8" ht="18" customHeight="1" x14ac:dyDescent="0.2"/>
    <row r="110" spans="4:8" ht="18" customHeight="1" x14ac:dyDescent="0.2"/>
    <row r="111" spans="4:8" ht="18" customHeight="1" x14ac:dyDescent="0.2"/>
    <row r="112" spans="4:8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27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9.5" customHeight="1" x14ac:dyDescent="0.2"/>
    <row r="139" ht="27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27" customHeight="1" x14ac:dyDescent="0.2"/>
    <row r="158" ht="18" customHeight="1" x14ac:dyDescent="0.2"/>
    <row r="159" ht="27" customHeight="1" x14ac:dyDescent="0.2"/>
    <row r="160" ht="18" customHeight="1" x14ac:dyDescent="0.2"/>
    <row r="161" ht="18" customHeight="1" x14ac:dyDescent="0.2"/>
    <row r="162" ht="17.25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27" customHeight="1" x14ac:dyDescent="0.2"/>
    <row r="168" ht="27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27" customHeight="1" x14ac:dyDescent="0.2"/>
    <row r="190" ht="18" customHeight="1" x14ac:dyDescent="0.2"/>
    <row r="191" ht="18" customHeight="1" x14ac:dyDescent="0.2"/>
    <row r="192" ht="18" customHeight="1" x14ac:dyDescent="0.2"/>
    <row r="193" ht="27" customHeight="1" x14ac:dyDescent="0.2"/>
    <row r="194" ht="18" customHeight="1" x14ac:dyDescent="0.2"/>
    <row r="195" ht="18" customHeight="1" x14ac:dyDescent="0.2"/>
    <row r="196" ht="18" customHeight="1" x14ac:dyDescent="0.2"/>
    <row r="197" ht="27" customHeight="1" x14ac:dyDescent="0.2"/>
    <row r="198" ht="18" customHeight="1" x14ac:dyDescent="0.2"/>
    <row r="199" ht="18" customHeight="1" x14ac:dyDescent="0.2"/>
    <row r="200" ht="18" customHeight="1" x14ac:dyDescent="0.2"/>
    <row r="201" ht="27" customHeight="1" x14ac:dyDescent="0.2"/>
    <row r="202" ht="18" customHeight="1" x14ac:dyDescent="0.2"/>
    <row r="203" ht="18" customHeight="1" x14ac:dyDescent="0.2"/>
    <row r="204" ht="18" customHeight="1" x14ac:dyDescent="0.2"/>
    <row r="205" ht="18" customHeight="1" x14ac:dyDescent="0.2"/>
    <row r="206" ht="27" customHeight="1" x14ac:dyDescent="0.2"/>
    <row r="207" ht="27" customHeight="1" x14ac:dyDescent="0.2"/>
    <row r="208" ht="18" customHeight="1" x14ac:dyDescent="0.2"/>
    <row r="209" spans="2:6" ht="18" customHeight="1" x14ac:dyDescent="0.2"/>
    <row r="210" spans="2:6" ht="18" customHeight="1" x14ac:dyDescent="0.2"/>
    <row r="211" spans="2:6" ht="18" customHeight="1" x14ac:dyDescent="0.2"/>
    <row r="212" spans="2:6" ht="18" customHeight="1" x14ac:dyDescent="0.2"/>
    <row r="213" spans="2:6" ht="18" customHeight="1" x14ac:dyDescent="0.2"/>
    <row r="214" spans="2:6" ht="18" customHeight="1" x14ac:dyDescent="0.2"/>
    <row r="215" spans="2:6" ht="18" customHeight="1" x14ac:dyDescent="0.2"/>
    <row r="216" spans="2:6" ht="18" customHeight="1" x14ac:dyDescent="0.2"/>
    <row r="217" spans="2:6" ht="18" customHeight="1" x14ac:dyDescent="0.2"/>
    <row r="218" spans="2:6" ht="18" customHeight="1" x14ac:dyDescent="0.2">
      <c r="B218" s="1"/>
      <c r="C218" s="1"/>
      <c r="D218" s="1"/>
      <c r="E218" s="1"/>
      <c r="F218" s="1"/>
    </row>
    <row r="219" spans="2:6" ht="18" customHeight="1" x14ac:dyDescent="0.2">
      <c r="B219" s="1"/>
      <c r="C219" s="1"/>
      <c r="D219" s="1"/>
      <c r="E219" s="1"/>
      <c r="F219" s="1"/>
    </row>
    <row r="220" spans="2:6" ht="18" customHeight="1" x14ac:dyDescent="0.2">
      <c r="B220" s="1"/>
      <c r="C220" s="1"/>
      <c r="D220" s="1"/>
      <c r="E220" s="1"/>
      <c r="F220" s="1"/>
    </row>
    <row r="221" spans="2:6" ht="18" customHeight="1" x14ac:dyDescent="0.2">
      <c r="B221" s="1"/>
      <c r="C221" s="1"/>
      <c r="D221" s="1"/>
      <c r="E221" s="1"/>
      <c r="F221" s="1"/>
    </row>
    <row r="222" spans="2:6" ht="18" customHeight="1" x14ac:dyDescent="0.2">
      <c r="B222" s="1"/>
      <c r="C222" s="1"/>
      <c r="D222" s="1"/>
      <c r="E222" s="1"/>
      <c r="F222" s="1"/>
    </row>
    <row r="223" spans="2:6" ht="18" customHeight="1" x14ac:dyDescent="0.2">
      <c r="B223" s="1"/>
      <c r="C223" s="1"/>
      <c r="D223" s="1"/>
      <c r="E223" s="1"/>
      <c r="F223" s="1"/>
    </row>
    <row r="224" spans="2:6" ht="18" customHeight="1" x14ac:dyDescent="0.2">
      <c r="B224" s="1"/>
      <c r="C224" s="1"/>
      <c r="D224" s="1"/>
      <c r="E224" s="1"/>
      <c r="F224" s="1"/>
    </row>
    <row r="225" spans="2:6" ht="18" customHeight="1" x14ac:dyDescent="0.2">
      <c r="B225" s="1"/>
      <c r="C225" s="1"/>
      <c r="D225" s="1"/>
      <c r="E225" s="1"/>
      <c r="F225" s="1"/>
    </row>
    <row r="226" spans="2:6" ht="18" customHeight="1" x14ac:dyDescent="0.2">
      <c r="B226" s="1"/>
      <c r="C226" s="1"/>
      <c r="D226" s="1"/>
      <c r="E226" s="1"/>
      <c r="F226" s="1"/>
    </row>
    <row r="227" spans="2:6" ht="18" customHeight="1" x14ac:dyDescent="0.2">
      <c r="B227" s="1"/>
      <c r="C227" s="1"/>
      <c r="D227" s="1"/>
      <c r="E227" s="1"/>
      <c r="F227" s="1"/>
    </row>
    <row r="228" spans="2:6" ht="18" customHeight="1" x14ac:dyDescent="0.2">
      <c r="B228" s="1"/>
      <c r="C228" s="1"/>
      <c r="D228" s="1"/>
      <c r="E228" s="1"/>
      <c r="F228" s="1"/>
    </row>
    <row r="229" spans="2:6" ht="18" customHeight="1" x14ac:dyDescent="0.2">
      <c r="B229" s="1"/>
      <c r="C229" s="1"/>
      <c r="D229" s="1"/>
      <c r="E229" s="1"/>
      <c r="F229" s="1"/>
    </row>
    <row r="230" spans="2:6" ht="18" customHeight="1" x14ac:dyDescent="0.2">
      <c r="B230" s="1"/>
      <c r="C230" s="1"/>
      <c r="D230" s="1"/>
      <c r="E230" s="1"/>
      <c r="F230" s="1"/>
    </row>
    <row r="231" spans="2:6" ht="18" customHeight="1" x14ac:dyDescent="0.2">
      <c r="B231" s="1"/>
      <c r="C231" s="1"/>
      <c r="D231" s="1"/>
      <c r="E231" s="1"/>
      <c r="F231" s="1"/>
    </row>
    <row r="232" spans="2:6" ht="18" customHeight="1" x14ac:dyDescent="0.2">
      <c r="B232" s="1"/>
      <c r="C232" s="1"/>
      <c r="D232" s="1"/>
      <c r="E232" s="1"/>
      <c r="F232" s="1"/>
    </row>
    <row r="233" spans="2:6" ht="18" customHeight="1" x14ac:dyDescent="0.2">
      <c r="B233" s="1"/>
      <c r="C233" s="1"/>
      <c r="D233" s="1"/>
      <c r="E233" s="1"/>
      <c r="F233" s="1"/>
    </row>
    <row r="234" spans="2:6" ht="18" customHeight="1" x14ac:dyDescent="0.2">
      <c r="B234" s="1"/>
      <c r="C234" s="1"/>
      <c r="D234" s="1"/>
      <c r="E234" s="1"/>
      <c r="F234" s="1"/>
    </row>
    <row r="235" spans="2:6" ht="18" customHeight="1" x14ac:dyDescent="0.2">
      <c r="B235" s="1"/>
      <c r="C235" s="1"/>
      <c r="D235" s="1"/>
      <c r="E235" s="1"/>
      <c r="F235" s="1"/>
    </row>
    <row r="236" spans="2:6" ht="18" customHeight="1" x14ac:dyDescent="0.2">
      <c r="B236" s="1"/>
      <c r="C236" s="1"/>
      <c r="D236" s="1"/>
      <c r="E236" s="1"/>
      <c r="F236" s="1"/>
    </row>
    <row r="237" spans="2:6" ht="18" customHeight="1" x14ac:dyDescent="0.2">
      <c r="B237" s="1"/>
      <c r="C237" s="1"/>
      <c r="D237" s="1"/>
      <c r="E237" s="1"/>
      <c r="F237" s="1"/>
    </row>
    <row r="238" spans="2:6" ht="18" customHeight="1" x14ac:dyDescent="0.2">
      <c r="B238" s="1"/>
      <c r="C238" s="1"/>
      <c r="D238" s="1"/>
      <c r="E238" s="1"/>
      <c r="F238" s="1"/>
    </row>
    <row r="239" spans="2:6" ht="18" customHeight="1" x14ac:dyDescent="0.2">
      <c r="B239" s="1"/>
      <c r="C239" s="1"/>
      <c r="D239" s="1"/>
      <c r="E239" s="1"/>
      <c r="F239" s="1"/>
    </row>
    <row r="240" spans="2:6" ht="18" customHeight="1" x14ac:dyDescent="0.2">
      <c r="B240" s="1"/>
      <c r="C240" s="1"/>
      <c r="D240" s="1"/>
      <c r="E240" s="1"/>
      <c r="F240" s="1"/>
    </row>
    <row r="241" spans="2:6" ht="18" customHeight="1" x14ac:dyDescent="0.2">
      <c r="B241" s="1"/>
      <c r="C241" s="1"/>
      <c r="D241" s="1"/>
      <c r="E241" s="1"/>
      <c r="F241" s="1"/>
    </row>
    <row r="242" spans="2:6" ht="18" customHeight="1" x14ac:dyDescent="0.2">
      <c r="B242" s="1"/>
      <c r="C242" s="1"/>
      <c r="D242" s="1"/>
      <c r="E242" s="1"/>
      <c r="F242" s="1"/>
    </row>
    <row r="243" spans="2:6" ht="18" customHeight="1" x14ac:dyDescent="0.2">
      <c r="B243" s="1"/>
      <c r="C243" s="1"/>
      <c r="D243" s="1"/>
      <c r="E243" s="1"/>
      <c r="F243" s="1"/>
    </row>
    <row r="244" spans="2:6" ht="18" customHeight="1" x14ac:dyDescent="0.2">
      <c r="B244" s="1"/>
      <c r="C244" s="1"/>
      <c r="D244" s="1"/>
      <c r="E244" s="1"/>
      <c r="F244" s="1"/>
    </row>
    <row r="245" spans="2:6" ht="18" customHeight="1" x14ac:dyDescent="0.2">
      <c r="B245" s="1"/>
      <c r="C245" s="1"/>
      <c r="D245" s="1"/>
      <c r="E245" s="1"/>
      <c r="F245" s="1"/>
    </row>
    <row r="246" spans="2:6" ht="18" customHeight="1" x14ac:dyDescent="0.2">
      <c r="B246" s="1"/>
      <c r="C246" s="1"/>
      <c r="D246" s="1"/>
      <c r="E246" s="1"/>
      <c r="F246" s="1"/>
    </row>
    <row r="247" spans="2:6" ht="18" customHeight="1" x14ac:dyDescent="0.2">
      <c r="B247" s="1"/>
      <c r="C247" s="1"/>
      <c r="D247" s="1"/>
      <c r="E247" s="1"/>
      <c r="F247" s="1"/>
    </row>
    <row r="248" spans="2:6" ht="18" customHeight="1" x14ac:dyDescent="0.2">
      <c r="B248" s="1"/>
      <c r="C248" s="1"/>
      <c r="D248" s="1"/>
      <c r="E248" s="1"/>
      <c r="F248" s="1"/>
    </row>
    <row r="249" spans="2:6" ht="18" customHeight="1" x14ac:dyDescent="0.2">
      <c r="B249" s="1"/>
      <c r="C249" s="1"/>
      <c r="D249" s="1"/>
      <c r="E249" s="1"/>
      <c r="F249" s="1"/>
    </row>
    <row r="250" spans="2:6" ht="18" customHeight="1" x14ac:dyDescent="0.2">
      <c r="B250" s="1"/>
      <c r="C250" s="1"/>
      <c r="D250" s="1"/>
      <c r="E250" s="1"/>
      <c r="F250" s="1"/>
    </row>
    <row r="251" spans="2:6" ht="18" customHeight="1" x14ac:dyDescent="0.2">
      <c r="B251" s="1"/>
      <c r="C251" s="1"/>
      <c r="D251" s="1"/>
      <c r="E251" s="1"/>
      <c r="F251" s="1"/>
    </row>
    <row r="252" spans="2:6" ht="18" customHeight="1" x14ac:dyDescent="0.2">
      <c r="B252" s="1"/>
      <c r="C252" s="1"/>
      <c r="D252" s="1"/>
      <c r="E252" s="1"/>
      <c r="F252" s="1"/>
    </row>
    <row r="253" spans="2:6" ht="18" customHeight="1" x14ac:dyDescent="0.2">
      <c r="B253" s="1"/>
      <c r="C253" s="1"/>
      <c r="D253" s="1"/>
      <c r="E253" s="1"/>
      <c r="F253" s="1"/>
    </row>
    <row r="254" spans="2:6" ht="18" customHeight="1" x14ac:dyDescent="0.2">
      <c r="B254" s="1"/>
      <c r="C254" s="1"/>
      <c r="D254" s="1"/>
      <c r="E254" s="1"/>
      <c r="F254" s="1"/>
    </row>
    <row r="255" spans="2:6" ht="18" customHeight="1" x14ac:dyDescent="0.2">
      <c r="B255" s="1"/>
      <c r="C255" s="1"/>
      <c r="D255" s="1"/>
      <c r="E255" s="1"/>
      <c r="F255" s="1"/>
    </row>
    <row r="256" spans="2:6" ht="18" customHeight="1" x14ac:dyDescent="0.2">
      <c r="B256" s="1"/>
      <c r="C256" s="1"/>
      <c r="D256" s="1"/>
      <c r="E256" s="1"/>
      <c r="F256" s="1"/>
    </row>
    <row r="257" spans="2:6" ht="18" customHeight="1" x14ac:dyDescent="0.2">
      <c r="B257" s="1"/>
      <c r="C257" s="1"/>
      <c r="D257" s="1"/>
      <c r="E257" s="1"/>
      <c r="F257" s="1"/>
    </row>
    <row r="258" spans="2:6" ht="18" customHeight="1" x14ac:dyDescent="0.2">
      <c r="B258" s="1"/>
      <c r="C258" s="1"/>
      <c r="D258" s="1"/>
      <c r="E258" s="1"/>
      <c r="F258" s="1"/>
    </row>
    <row r="259" spans="2:6" ht="18" customHeight="1" x14ac:dyDescent="0.2">
      <c r="B259" s="1"/>
      <c r="C259" s="1"/>
      <c r="D259" s="1"/>
      <c r="E259" s="1"/>
      <c r="F259" s="1"/>
    </row>
    <row r="260" spans="2:6" ht="18" customHeight="1" x14ac:dyDescent="0.2">
      <c r="B260" s="1"/>
      <c r="C260" s="1"/>
      <c r="D260" s="1"/>
      <c r="E260" s="1"/>
      <c r="F260" s="1"/>
    </row>
    <row r="261" spans="2:6" ht="18" customHeight="1" x14ac:dyDescent="0.2">
      <c r="B261" s="1"/>
      <c r="C261" s="1"/>
      <c r="D261" s="1"/>
      <c r="E261" s="1"/>
      <c r="F261" s="1"/>
    </row>
    <row r="262" spans="2:6" ht="18" customHeight="1" x14ac:dyDescent="0.2">
      <c r="B262" s="1"/>
      <c r="C262" s="1"/>
      <c r="D262" s="1"/>
      <c r="E262" s="1"/>
      <c r="F262" s="1"/>
    </row>
    <row r="263" spans="2:6" ht="18" customHeight="1" x14ac:dyDescent="0.2">
      <c r="B263" s="1"/>
      <c r="C263" s="1"/>
      <c r="D263" s="1"/>
      <c r="E263" s="1"/>
      <c r="F263" s="1"/>
    </row>
    <row r="264" spans="2:6" ht="18" customHeight="1" x14ac:dyDescent="0.2">
      <c r="B264" s="1"/>
      <c r="C264" s="1"/>
      <c r="D264" s="1"/>
      <c r="E264" s="1"/>
      <c r="F264" s="1"/>
    </row>
    <row r="265" spans="2:6" ht="18" customHeight="1" x14ac:dyDescent="0.2">
      <c r="B265" s="1"/>
      <c r="C265" s="1"/>
      <c r="D265" s="1"/>
      <c r="E265" s="1"/>
      <c r="F265" s="1"/>
    </row>
    <row r="266" spans="2:6" ht="18" customHeight="1" x14ac:dyDescent="0.2">
      <c r="B266" s="1"/>
      <c r="C266" s="1"/>
      <c r="D266" s="1"/>
      <c r="E266" s="1"/>
      <c r="F266" s="1"/>
    </row>
    <row r="267" spans="2:6" ht="18" customHeight="1" x14ac:dyDescent="0.2">
      <c r="B267" s="1"/>
      <c r="C267" s="1"/>
      <c r="D267" s="1"/>
      <c r="E267" s="1"/>
      <c r="F267" s="1"/>
    </row>
    <row r="268" spans="2:6" ht="18" customHeight="1" x14ac:dyDescent="0.2">
      <c r="B268" s="1"/>
      <c r="C268" s="1"/>
      <c r="D268" s="1"/>
      <c r="E268" s="1"/>
      <c r="F268" s="1"/>
    </row>
    <row r="269" spans="2:6" ht="18" customHeight="1" x14ac:dyDescent="0.2">
      <c r="B269" s="1"/>
      <c r="C269" s="1"/>
      <c r="D269" s="1"/>
      <c r="E269" s="1"/>
      <c r="F269" s="1"/>
    </row>
    <row r="270" spans="2:6" ht="18" customHeight="1" x14ac:dyDescent="0.2">
      <c r="B270" s="1"/>
      <c r="C270" s="1"/>
      <c r="D270" s="1"/>
      <c r="E270" s="1"/>
      <c r="F270" s="1"/>
    </row>
    <row r="271" spans="2:6" ht="18" customHeight="1" x14ac:dyDescent="0.2">
      <c r="B271" s="1"/>
      <c r="C271" s="1"/>
      <c r="D271" s="1"/>
      <c r="E271" s="1"/>
      <c r="F271" s="1"/>
    </row>
    <row r="272" spans="2:6" ht="18" customHeight="1" x14ac:dyDescent="0.2">
      <c r="B272" s="1"/>
      <c r="C272" s="1"/>
      <c r="D272" s="1"/>
      <c r="E272" s="1"/>
      <c r="F272" s="1"/>
    </row>
    <row r="273" spans="2:6" ht="18" customHeight="1" x14ac:dyDescent="0.2">
      <c r="B273" s="1"/>
      <c r="C273" s="1"/>
      <c r="D273" s="1"/>
      <c r="E273" s="1"/>
      <c r="F273" s="1"/>
    </row>
    <row r="274" spans="2:6" ht="18" customHeight="1" x14ac:dyDescent="0.2">
      <c r="B274" s="1"/>
      <c r="C274" s="1"/>
      <c r="D274" s="1"/>
      <c r="E274" s="1"/>
      <c r="F274" s="1"/>
    </row>
    <row r="275" spans="2:6" ht="18" customHeight="1" x14ac:dyDescent="0.2">
      <c r="B275" s="1"/>
      <c r="C275" s="1"/>
      <c r="D275" s="1"/>
      <c r="E275" s="1"/>
      <c r="F275" s="1"/>
    </row>
    <row r="276" spans="2:6" ht="18" customHeight="1" x14ac:dyDescent="0.2">
      <c r="B276" s="1"/>
      <c r="C276" s="1"/>
      <c r="D276" s="1"/>
      <c r="E276" s="1"/>
      <c r="F276" s="1"/>
    </row>
    <row r="277" spans="2:6" ht="18" customHeight="1" x14ac:dyDescent="0.2">
      <c r="B277" s="1"/>
      <c r="C277" s="1"/>
      <c r="D277" s="1"/>
      <c r="E277" s="1"/>
      <c r="F277" s="1"/>
    </row>
    <row r="278" spans="2:6" ht="18" customHeight="1" x14ac:dyDescent="0.2">
      <c r="B278" s="1"/>
      <c r="C278" s="1"/>
      <c r="D278" s="1"/>
      <c r="E278" s="1"/>
      <c r="F278" s="1"/>
    </row>
    <row r="279" spans="2:6" ht="18" customHeight="1" x14ac:dyDescent="0.2">
      <c r="B279" s="1"/>
      <c r="C279" s="1"/>
      <c r="D279" s="1"/>
      <c r="E279" s="1"/>
      <c r="F279" s="1"/>
    </row>
    <row r="280" spans="2:6" ht="18" customHeight="1" x14ac:dyDescent="0.2">
      <c r="B280" s="1"/>
      <c r="C280" s="1"/>
      <c r="D280" s="1"/>
      <c r="E280" s="1"/>
      <c r="F280" s="1"/>
    </row>
    <row r="281" spans="2:6" ht="18" customHeight="1" x14ac:dyDescent="0.2">
      <c r="B281" s="1"/>
      <c r="C281" s="1"/>
      <c r="D281" s="1"/>
      <c r="E281" s="1"/>
      <c r="F281" s="1"/>
    </row>
    <row r="282" spans="2:6" ht="18" customHeight="1" x14ac:dyDescent="0.2">
      <c r="B282" s="1"/>
      <c r="C282" s="1"/>
      <c r="D282" s="1"/>
      <c r="E282" s="1"/>
      <c r="F282" s="1"/>
    </row>
    <row r="283" spans="2:6" ht="18" customHeight="1" x14ac:dyDescent="0.2">
      <c r="B283" s="1"/>
      <c r="C283" s="1"/>
      <c r="D283" s="1"/>
      <c r="E283" s="1"/>
      <c r="F283" s="1"/>
    </row>
    <row r="284" spans="2:6" ht="18" customHeight="1" x14ac:dyDescent="0.2">
      <c r="B284" s="1"/>
      <c r="C284" s="1"/>
      <c r="D284" s="1"/>
      <c r="E284" s="1"/>
      <c r="F284" s="1"/>
    </row>
    <row r="285" spans="2:6" ht="18" customHeight="1" x14ac:dyDescent="0.2">
      <c r="B285" s="1"/>
      <c r="C285" s="1"/>
      <c r="D285" s="1"/>
      <c r="E285" s="1"/>
      <c r="F285" s="1"/>
    </row>
    <row r="286" spans="2:6" ht="18" customHeight="1" x14ac:dyDescent="0.2">
      <c r="B286" s="1"/>
      <c r="C286" s="1"/>
      <c r="D286" s="1"/>
      <c r="E286" s="1"/>
      <c r="F286" s="1"/>
    </row>
    <row r="287" spans="2:6" ht="18" customHeight="1" x14ac:dyDescent="0.2">
      <c r="B287" s="1"/>
      <c r="C287" s="1"/>
      <c r="D287" s="1"/>
      <c r="E287" s="1"/>
      <c r="F287" s="1"/>
    </row>
    <row r="288" spans="2:6" ht="18" customHeight="1" x14ac:dyDescent="0.2">
      <c r="B288" s="1"/>
      <c r="C288" s="1"/>
      <c r="D288" s="1"/>
      <c r="E288" s="1"/>
      <c r="F288" s="1"/>
    </row>
    <row r="289" spans="2:6" ht="18" customHeight="1" x14ac:dyDescent="0.2">
      <c r="B289" s="1"/>
      <c r="C289" s="1"/>
      <c r="D289" s="1"/>
      <c r="E289" s="1"/>
      <c r="F289" s="1"/>
    </row>
    <row r="290" spans="2:6" ht="18" customHeight="1" x14ac:dyDescent="0.2">
      <c r="B290" s="1"/>
      <c r="C290" s="1"/>
      <c r="D290" s="1"/>
      <c r="E290" s="1"/>
      <c r="F290" s="1"/>
    </row>
    <row r="291" spans="2:6" ht="18" customHeight="1" x14ac:dyDescent="0.2">
      <c r="B291" s="1"/>
      <c r="C291" s="1"/>
      <c r="D291" s="1"/>
      <c r="E291" s="1"/>
      <c r="F291" s="1"/>
    </row>
    <row r="292" spans="2:6" ht="18" customHeight="1" x14ac:dyDescent="0.2">
      <c r="B292" s="1"/>
      <c r="C292" s="1"/>
      <c r="D292" s="1"/>
      <c r="E292" s="1"/>
      <c r="F292" s="1"/>
    </row>
    <row r="293" spans="2:6" ht="18" customHeight="1" x14ac:dyDescent="0.2">
      <c r="B293" s="1"/>
      <c r="C293" s="1"/>
      <c r="D293" s="1"/>
      <c r="E293" s="1"/>
      <c r="F293" s="1"/>
    </row>
    <row r="294" spans="2:6" ht="18" customHeight="1" x14ac:dyDescent="0.2">
      <c r="B294" s="1"/>
      <c r="C294" s="1"/>
      <c r="D294" s="1"/>
      <c r="E294" s="1"/>
      <c r="F294" s="1"/>
    </row>
    <row r="295" spans="2:6" ht="18" customHeight="1" x14ac:dyDescent="0.2">
      <c r="B295" s="1"/>
      <c r="C295" s="1"/>
      <c r="D295" s="1"/>
      <c r="E295" s="1"/>
      <c r="F295" s="1"/>
    </row>
    <row r="296" spans="2:6" ht="18" customHeight="1" x14ac:dyDescent="0.2">
      <c r="B296" s="1"/>
      <c r="C296" s="1"/>
      <c r="D296" s="1"/>
      <c r="E296" s="1"/>
      <c r="F296" s="1"/>
    </row>
    <row r="297" spans="2:6" ht="18" customHeight="1" x14ac:dyDescent="0.2">
      <c r="B297" s="1"/>
      <c r="C297" s="1"/>
      <c r="D297" s="1"/>
      <c r="E297" s="1"/>
      <c r="F297" s="1"/>
    </row>
    <row r="298" spans="2:6" ht="18" customHeight="1" x14ac:dyDescent="0.2">
      <c r="B298" s="1"/>
      <c r="C298" s="1"/>
      <c r="D298" s="1"/>
      <c r="E298" s="1"/>
      <c r="F298" s="1"/>
    </row>
    <row r="299" spans="2:6" ht="18" customHeight="1" x14ac:dyDescent="0.2">
      <c r="B299" s="1"/>
      <c r="C299" s="1"/>
      <c r="D299" s="1"/>
      <c r="E299" s="1"/>
      <c r="F299" s="1"/>
    </row>
    <row r="300" spans="2:6" ht="18" customHeight="1" x14ac:dyDescent="0.2">
      <c r="B300" s="1"/>
      <c r="C300" s="1"/>
      <c r="D300" s="1"/>
      <c r="E300" s="1"/>
      <c r="F300" s="1"/>
    </row>
    <row r="301" spans="2:6" ht="18" customHeight="1" x14ac:dyDescent="0.2">
      <c r="B301" s="1"/>
      <c r="C301" s="1"/>
      <c r="D301" s="1"/>
      <c r="E301" s="1"/>
      <c r="F301" s="1"/>
    </row>
    <row r="302" spans="2:6" ht="18" customHeight="1" x14ac:dyDescent="0.2">
      <c r="B302" s="1"/>
      <c r="C302" s="1"/>
      <c r="D302" s="1"/>
      <c r="E302" s="1"/>
      <c r="F302" s="1"/>
    </row>
    <row r="303" spans="2:6" ht="18" customHeight="1" x14ac:dyDescent="0.2">
      <c r="B303" s="1"/>
      <c r="C303" s="1"/>
      <c r="D303" s="1"/>
      <c r="E303" s="1"/>
      <c r="F303" s="1"/>
    </row>
    <row r="304" spans="2:6" ht="18" customHeight="1" x14ac:dyDescent="0.2">
      <c r="B304" s="1"/>
      <c r="C304" s="1"/>
      <c r="D304" s="1"/>
      <c r="E304" s="1"/>
      <c r="F304" s="1"/>
    </row>
    <row r="305" spans="2:6" ht="18" customHeight="1" x14ac:dyDescent="0.2">
      <c r="B305" s="1"/>
      <c r="C305" s="1"/>
      <c r="D305" s="1"/>
      <c r="E305" s="1"/>
      <c r="F305" s="1"/>
    </row>
    <row r="306" spans="2:6" ht="18" customHeight="1" x14ac:dyDescent="0.2">
      <c r="B306" s="1"/>
      <c r="C306" s="1"/>
      <c r="D306" s="1"/>
      <c r="E306" s="1"/>
      <c r="F306" s="1"/>
    </row>
    <row r="307" spans="2:6" ht="18" customHeight="1" x14ac:dyDescent="0.2">
      <c r="B307" s="1"/>
      <c r="C307" s="1"/>
      <c r="D307" s="1"/>
      <c r="E307" s="1"/>
      <c r="F307" s="1"/>
    </row>
    <row r="308" spans="2:6" ht="18" customHeight="1" x14ac:dyDescent="0.2">
      <c r="B308" s="1"/>
      <c r="C308" s="1"/>
      <c r="D308" s="1"/>
      <c r="E308" s="1"/>
      <c r="F308" s="1"/>
    </row>
    <row r="309" spans="2:6" ht="18" customHeight="1" x14ac:dyDescent="0.2">
      <c r="B309" s="1"/>
      <c r="C309" s="1"/>
      <c r="D309" s="1"/>
      <c r="E309" s="1"/>
      <c r="F309" s="1"/>
    </row>
    <row r="310" spans="2:6" ht="18" customHeight="1" x14ac:dyDescent="0.2">
      <c r="B310" s="1"/>
      <c r="C310" s="1"/>
      <c r="D310" s="1"/>
      <c r="E310" s="1"/>
      <c r="F310" s="1"/>
    </row>
    <row r="311" spans="2:6" ht="18" customHeight="1" x14ac:dyDescent="0.2">
      <c r="B311" s="1"/>
      <c r="C311" s="1"/>
      <c r="D311" s="1"/>
      <c r="E311" s="1"/>
      <c r="F311" s="1"/>
    </row>
    <row r="312" spans="2:6" ht="18" customHeight="1" x14ac:dyDescent="0.2">
      <c r="B312" s="1"/>
      <c r="C312" s="1"/>
      <c r="D312" s="1"/>
      <c r="E312" s="1"/>
      <c r="F312" s="1"/>
    </row>
    <row r="313" spans="2:6" ht="18" customHeight="1" x14ac:dyDescent="0.2">
      <c r="B313" s="1"/>
      <c r="C313" s="1"/>
      <c r="D313" s="1"/>
      <c r="E313" s="1"/>
      <c r="F313" s="1"/>
    </row>
    <row r="314" spans="2:6" ht="18" customHeight="1" x14ac:dyDescent="0.2">
      <c r="B314" s="1"/>
      <c r="C314" s="1"/>
      <c r="D314" s="1"/>
      <c r="E314" s="1"/>
      <c r="F314" s="1"/>
    </row>
    <row r="315" spans="2:6" ht="18" customHeight="1" x14ac:dyDescent="0.2">
      <c r="B315" s="1"/>
      <c r="C315" s="1"/>
      <c r="D315" s="1"/>
      <c r="E315" s="1"/>
      <c r="F315" s="1"/>
    </row>
    <row r="316" spans="2:6" ht="18" customHeight="1" x14ac:dyDescent="0.2">
      <c r="B316" s="1"/>
      <c r="C316" s="1"/>
      <c r="D316" s="1"/>
      <c r="E316" s="1"/>
      <c r="F316" s="1"/>
    </row>
    <row r="317" spans="2:6" ht="18" customHeight="1" x14ac:dyDescent="0.2">
      <c r="B317" s="1"/>
      <c r="C317" s="1"/>
      <c r="D317" s="1"/>
      <c r="E317" s="1"/>
      <c r="F317" s="1"/>
    </row>
    <row r="318" spans="2:6" ht="18" customHeight="1" x14ac:dyDescent="0.2">
      <c r="B318" s="1"/>
      <c r="C318" s="1"/>
      <c r="D318" s="1"/>
      <c r="E318" s="1"/>
      <c r="F318" s="1"/>
    </row>
    <row r="319" spans="2:6" ht="18" customHeight="1" x14ac:dyDescent="0.2">
      <c r="B319" s="1"/>
      <c r="C319" s="1"/>
      <c r="D319" s="1"/>
      <c r="E319" s="1"/>
      <c r="F319" s="1"/>
    </row>
    <row r="320" spans="2:6" ht="18" customHeight="1" x14ac:dyDescent="0.2">
      <c r="B320" s="1"/>
      <c r="C320" s="1"/>
      <c r="D320" s="1"/>
      <c r="E320" s="1"/>
      <c r="F320" s="1"/>
    </row>
    <row r="321" spans="2:6" ht="18" customHeight="1" x14ac:dyDescent="0.2">
      <c r="B321" s="1"/>
      <c r="C321" s="1"/>
      <c r="D321" s="1"/>
      <c r="E321" s="1"/>
      <c r="F321" s="1"/>
    </row>
    <row r="322" spans="2:6" ht="18" customHeight="1" x14ac:dyDescent="0.2">
      <c r="B322" s="1"/>
      <c r="C322" s="1"/>
      <c r="D322" s="1"/>
      <c r="E322" s="1"/>
      <c r="F322" s="1"/>
    </row>
    <row r="323" spans="2:6" ht="18" customHeight="1" x14ac:dyDescent="0.2">
      <c r="B323" s="1"/>
      <c r="C323" s="1"/>
      <c r="D323" s="1"/>
      <c r="E323" s="1"/>
      <c r="F323" s="1"/>
    </row>
    <row r="324" spans="2:6" ht="18" customHeight="1" x14ac:dyDescent="0.2">
      <c r="B324" s="1"/>
      <c r="C324" s="1"/>
      <c r="D324" s="1"/>
      <c r="E324" s="1"/>
      <c r="F324" s="1"/>
    </row>
    <row r="325" spans="2:6" ht="18" customHeight="1" x14ac:dyDescent="0.2">
      <c r="B325" s="1"/>
      <c r="C325" s="1"/>
      <c r="D325" s="1"/>
      <c r="E325" s="1"/>
      <c r="F325" s="1"/>
    </row>
    <row r="326" spans="2:6" ht="18" customHeight="1" x14ac:dyDescent="0.2">
      <c r="B326" s="1"/>
      <c r="C326" s="1"/>
      <c r="D326" s="1"/>
      <c r="E326" s="1"/>
      <c r="F326" s="1"/>
    </row>
    <row r="327" spans="2:6" ht="18" customHeight="1" x14ac:dyDescent="0.2">
      <c r="B327" s="1"/>
      <c r="C327" s="1"/>
      <c r="D327" s="1"/>
      <c r="E327" s="1"/>
      <c r="F327" s="1"/>
    </row>
    <row r="328" spans="2:6" ht="18" customHeight="1" x14ac:dyDescent="0.2">
      <c r="B328" s="1"/>
      <c r="C328" s="1"/>
      <c r="D328" s="1"/>
      <c r="E328" s="1"/>
      <c r="F328" s="1"/>
    </row>
    <row r="329" spans="2:6" ht="18" customHeight="1" x14ac:dyDescent="0.2">
      <c r="B329" s="1"/>
      <c r="C329" s="1"/>
      <c r="D329" s="1"/>
      <c r="E329" s="1"/>
      <c r="F329" s="1"/>
    </row>
    <row r="330" spans="2:6" ht="18" customHeight="1" x14ac:dyDescent="0.2">
      <c r="B330" s="1"/>
      <c r="C330" s="1"/>
      <c r="D330" s="1"/>
      <c r="E330" s="1"/>
      <c r="F330" s="1"/>
    </row>
    <row r="331" spans="2:6" ht="18" customHeight="1" x14ac:dyDescent="0.2">
      <c r="B331" s="1"/>
      <c r="C331" s="1"/>
      <c r="D331" s="1"/>
      <c r="E331" s="1"/>
      <c r="F331" s="1"/>
    </row>
    <row r="332" spans="2:6" ht="18" customHeight="1" x14ac:dyDescent="0.2">
      <c r="B332" s="1"/>
      <c r="C332" s="1"/>
      <c r="D332" s="1"/>
      <c r="E332" s="1"/>
      <c r="F332" s="1"/>
    </row>
    <row r="333" spans="2:6" ht="18" customHeight="1" x14ac:dyDescent="0.2">
      <c r="B333" s="1"/>
      <c r="C333" s="1"/>
      <c r="D333" s="1"/>
      <c r="E333" s="1"/>
      <c r="F333" s="1"/>
    </row>
    <row r="334" spans="2:6" ht="18" customHeight="1" x14ac:dyDescent="0.2">
      <c r="B334" s="1"/>
      <c r="C334" s="1"/>
      <c r="D334" s="1"/>
      <c r="E334" s="1"/>
      <c r="F334" s="1"/>
    </row>
    <row r="335" spans="2:6" ht="18" customHeight="1" x14ac:dyDescent="0.2">
      <c r="B335" s="1"/>
      <c r="C335" s="1"/>
      <c r="D335" s="1"/>
      <c r="E335" s="1"/>
      <c r="F335" s="1"/>
    </row>
    <row r="336" spans="2:6" ht="18" customHeight="1" x14ac:dyDescent="0.2">
      <c r="B336" s="1"/>
      <c r="C336" s="1"/>
      <c r="D336" s="1"/>
      <c r="E336" s="1"/>
      <c r="F336" s="1"/>
    </row>
    <row r="337" spans="2:6" ht="18" customHeight="1" x14ac:dyDescent="0.2">
      <c r="B337" s="1"/>
      <c r="C337" s="1"/>
      <c r="D337" s="1"/>
      <c r="E337" s="1"/>
      <c r="F337" s="1"/>
    </row>
    <row r="338" spans="2:6" ht="18" customHeight="1" x14ac:dyDescent="0.2">
      <c r="B338" s="1"/>
      <c r="C338" s="1"/>
      <c r="D338" s="1"/>
      <c r="E338" s="1"/>
      <c r="F338" s="1"/>
    </row>
    <row r="339" spans="2:6" ht="18" customHeight="1" x14ac:dyDescent="0.2">
      <c r="B339" s="1"/>
      <c r="C339" s="1"/>
      <c r="D339" s="1"/>
      <c r="E339" s="1"/>
      <c r="F339" s="1"/>
    </row>
    <row r="340" spans="2:6" ht="18" customHeight="1" x14ac:dyDescent="0.2">
      <c r="B340" s="1"/>
      <c r="C340" s="1"/>
      <c r="D340" s="1"/>
      <c r="E340" s="1"/>
      <c r="F340" s="1"/>
    </row>
    <row r="341" spans="2:6" ht="18" customHeight="1" x14ac:dyDescent="0.2">
      <c r="B341" s="1"/>
      <c r="C341" s="1"/>
      <c r="D341" s="1"/>
      <c r="E341" s="1"/>
      <c r="F341" s="1"/>
    </row>
    <row r="342" spans="2:6" ht="18" customHeight="1" x14ac:dyDescent="0.2">
      <c r="B342" s="1"/>
      <c r="C342" s="1"/>
      <c r="D342" s="1"/>
      <c r="E342" s="1"/>
      <c r="F342" s="1"/>
    </row>
    <row r="343" spans="2:6" ht="18" customHeight="1" x14ac:dyDescent="0.2">
      <c r="B343" s="1"/>
      <c r="C343" s="1"/>
      <c r="D343" s="1"/>
      <c r="E343" s="1"/>
      <c r="F343" s="1"/>
    </row>
    <row r="344" spans="2:6" ht="18" customHeight="1" x14ac:dyDescent="0.2">
      <c r="B344" s="1"/>
      <c r="C344" s="1"/>
      <c r="D344" s="1"/>
      <c r="E344" s="1"/>
      <c r="F344" s="1"/>
    </row>
    <row r="345" spans="2:6" ht="18" customHeight="1" x14ac:dyDescent="0.2">
      <c r="B345" s="1"/>
      <c r="C345" s="1"/>
      <c r="D345" s="1"/>
      <c r="E345" s="1"/>
      <c r="F345" s="1"/>
    </row>
    <row r="346" spans="2:6" ht="18" customHeight="1" x14ac:dyDescent="0.2">
      <c r="B346" s="1"/>
      <c r="C346" s="1"/>
      <c r="D346" s="1"/>
      <c r="E346" s="1"/>
      <c r="F346" s="1"/>
    </row>
    <row r="347" spans="2:6" ht="18" customHeight="1" x14ac:dyDescent="0.2">
      <c r="B347" s="1"/>
      <c r="C347" s="1"/>
      <c r="D347" s="1"/>
      <c r="E347" s="1"/>
      <c r="F347" s="1"/>
    </row>
    <row r="348" spans="2:6" ht="18" customHeight="1" x14ac:dyDescent="0.2">
      <c r="B348" s="1"/>
      <c r="C348" s="1"/>
      <c r="D348" s="1"/>
      <c r="E348" s="1"/>
      <c r="F348" s="1"/>
    </row>
    <row r="349" spans="2:6" ht="18" customHeight="1" x14ac:dyDescent="0.2">
      <c r="B349" s="1"/>
      <c r="C349" s="1"/>
      <c r="D349" s="1"/>
      <c r="E349" s="1"/>
      <c r="F349" s="1"/>
    </row>
    <row r="350" spans="2:6" ht="18" customHeight="1" x14ac:dyDescent="0.2">
      <c r="B350" s="1"/>
      <c r="C350" s="1"/>
      <c r="D350" s="1"/>
      <c r="E350" s="1"/>
      <c r="F350" s="1"/>
    </row>
    <row r="351" spans="2:6" ht="18" customHeight="1" x14ac:dyDescent="0.2">
      <c r="B351" s="1"/>
      <c r="C351" s="1"/>
      <c r="D351" s="1"/>
      <c r="E351" s="1"/>
      <c r="F351" s="1"/>
    </row>
    <row r="352" spans="2:6" ht="18" customHeight="1" x14ac:dyDescent="0.2">
      <c r="B352" s="1"/>
      <c r="C352" s="1"/>
      <c r="D352" s="1"/>
      <c r="E352" s="1"/>
      <c r="F352" s="1"/>
    </row>
    <row r="353" spans="2:6" ht="18" customHeight="1" x14ac:dyDescent="0.2">
      <c r="B353" s="1"/>
      <c r="C353" s="1"/>
      <c r="D353" s="1"/>
      <c r="E353" s="1"/>
      <c r="F353" s="1"/>
    </row>
    <row r="354" spans="2:6" ht="18" customHeight="1" x14ac:dyDescent="0.2">
      <c r="B354" s="1"/>
      <c r="C354" s="1"/>
      <c r="D354" s="1"/>
      <c r="E354" s="1"/>
      <c r="F354" s="1"/>
    </row>
    <row r="355" spans="2:6" ht="18" customHeight="1" x14ac:dyDescent="0.2">
      <c r="B355" s="1"/>
      <c r="C355" s="1"/>
      <c r="D355" s="1"/>
      <c r="E355" s="1"/>
      <c r="F355" s="1"/>
    </row>
    <row r="356" spans="2:6" ht="18" customHeight="1" x14ac:dyDescent="0.2">
      <c r="B356" s="1"/>
      <c r="C356" s="1"/>
      <c r="D356" s="1"/>
      <c r="E356" s="1"/>
      <c r="F356" s="1"/>
    </row>
    <row r="357" spans="2:6" ht="18" customHeight="1" x14ac:dyDescent="0.2">
      <c r="B357" s="1"/>
      <c r="C357" s="1"/>
      <c r="D357" s="1"/>
      <c r="E357" s="1"/>
      <c r="F357" s="1"/>
    </row>
    <row r="358" spans="2:6" ht="18" customHeight="1" x14ac:dyDescent="0.2">
      <c r="B358" s="1"/>
      <c r="C358" s="1"/>
      <c r="D358" s="1"/>
      <c r="E358" s="1"/>
      <c r="F358" s="1"/>
    </row>
    <row r="359" spans="2:6" ht="18" customHeight="1" x14ac:dyDescent="0.2">
      <c r="B359" s="1"/>
      <c r="C359" s="1"/>
      <c r="D359" s="1"/>
      <c r="E359" s="1"/>
      <c r="F359" s="1"/>
    </row>
    <row r="360" spans="2:6" ht="18" customHeight="1" x14ac:dyDescent="0.2">
      <c r="B360" s="1"/>
      <c r="C360" s="1"/>
      <c r="D360" s="1"/>
      <c r="E360" s="1"/>
      <c r="F360" s="1"/>
    </row>
    <row r="361" spans="2:6" ht="18" customHeight="1" x14ac:dyDescent="0.2">
      <c r="B361" s="1"/>
      <c r="C361" s="1"/>
      <c r="D361" s="1"/>
      <c r="E361" s="1"/>
      <c r="F361" s="1"/>
    </row>
    <row r="362" spans="2:6" ht="18" customHeight="1" x14ac:dyDescent="0.2">
      <c r="B362" s="1"/>
      <c r="C362" s="1"/>
      <c r="D362" s="1"/>
      <c r="E362" s="1"/>
      <c r="F362" s="1"/>
    </row>
    <row r="363" spans="2:6" ht="18" customHeight="1" x14ac:dyDescent="0.2">
      <c r="B363" s="1"/>
      <c r="C363" s="1"/>
      <c r="D363" s="1"/>
      <c r="E363" s="1"/>
      <c r="F363" s="1"/>
    </row>
    <row r="364" spans="2:6" ht="18" customHeight="1" x14ac:dyDescent="0.2">
      <c r="B364" s="1"/>
      <c r="C364" s="1"/>
      <c r="D364" s="1"/>
      <c r="E364" s="1"/>
      <c r="F364" s="1"/>
    </row>
    <row r="365" spans="2:6" ht="18" customHeight="1" x14ac:dyDescent="0.2">
      <c r="B365" s="1"/>
      <c r="C365" s="1"/>
      <c r="D365" s="1"/>
      <c r="E365" s="1"/>
      <c r="F365" s="1"/>
    </row>
    <row r="366" spans="2:6" ht="18" customHeight="1" x14ac:dyDescent="0.2">
      <c r="B366" s="1"/>
      <c r="C366" s="1"/>
      <c r="D366" s="1"/>
      <c r="E366" s="1"/>
      <c r="F366" s="1"/>
    </row>
    <row r="367" spans="2:6" ht="18" customHeight="1" x14ac:dyDescent="0.2">
      <c r="B367" s="1"/>
      <c r="C367" s="1"/>
      <c r="D367" s="1"/>
      <c r="E367" s="1"/>
      <c r="F367" s="1"/>
    </row>
    <row r="368" spans="2:6" ht="18" customHeight="1" x14ac:dyDescent="0.2">
      <c r="B368" s="1"/>
      <c r="C368" s="1"/>
      <c r="D368" s="1"/>
      <c r="E368" s="1"/>
      <c r="F368" s="1"/>
    </row>
    <row r="369" spans="2:6" ht="18" customHeight="1" x14ac:dyDescent="0.2">
      <c r="B369" s="1"/>
      <c r="C369" s="1"/>
      <c r="D369" s="1"/>
      <c r="E369" s="1"/>
      <c r="F369" s="1"/>
    </row>
    <row r="370" spans="2:6" ht="18" customHeight="1" x14ac:dyDescent="0.2">
      <c r="B370" s="1"/>
      <c r="C370" s="1"/>
      <c r="D370" s="1"/>
      <c r="E370" s="1"/>
      <c r="F370" s="1"/>
    </row>
    <row r="371" spans="2:6" ht="18" customHeight="1" x14ac:dyDescent="0.2">
      <c r="B371" s="1"/>
      <c r="C371" s="1"/>
      <c r="D371" s="1"/>
      <c r="E371" s="1"/>
      <c r="F371" s="1"/>
    </row>
    <row r="372" spans="2:6" ht="18" customHeight="1" x14ac:dyDescent="0.2">
      <c r="B372" s="1"/>
      <c r="C372" s="1"/>
      <c r="D372" s="1"/>
      <c r="E372" s="1"/>
      <c r="F372" s="1"/>
    </row>
    <row r="373" spans="2:6" ht="18" customHeight="1" x14ac:dyDescent="0.2">
      <c r="B373" s="1"/>
      <c r="C373" s="1"/>
      <c r="D373" s="1"/>
      <c r="E373" s="1"/>
      <c r="F373" s="1"/>
    </row>
    <row r="374" spans="2:6" ht="18" customHeight="1" x14ac:dyDescent="0.2">
      <c r="B374" s="1"/>
      <c r="C374" s="1"/>
      <c r="D374" s="1"/>
      <c r="E374" s="1"/>
      <c r="F374" s="1"/>
    </row>
    <row r="375" spans="2:6" ht="18" customHeight="1" x14ac:dyDescent="0.2">
      <c r="B375" s="1"/>
      <c r="C375" s="1"/>
      <c r="D375" s="1"/>
      <c r="E375" s="1"/>
      <c r="F375" s="1"/>
    </row>
    <row r="376" spans="2:6" ht="18" customHeight="1" x14ac:dyDescent="0.2">
      <c r="B376" s="1"/>
      <c r="C376" s="1"/>
      <c r="D376" s="1"/>
      <c r="E376" s="1"/>
      <c r="F376" s="1"/>
    </row>
    <row r="377" spans="2:6" ht="18" customHeight="1" x14ac:dyDescent="0.2">
      <c r="B377" s="1"/>
      <c r="C377" s="1"/>
      <c r="D377" s="1"/>
      <c r="E377" s="1"/>
      <c r="F377" s="1"/>
    </row>
    <row r="378" spans="2:6" ht="18" customHeight="1" x14ac:dyDescent="0.2">
      <c r="B378" s="1"/>
      <c r="C378" s="1"/>
      <c r="D378" s="1"/>
      <c r="E378" s="1"/>
      <c r="F378" s="1"/>
    </row>
    <row r="379" spans="2:6" ht="18" customHeight="1" x14ac:dyDescent="0.2">
      <c r="B379" s="1"/>
      <c r="C379" s="1"/>
      <c r="D379" s="1"/>
      <c r="E379" s="1"/>
      <c r="F379" s="1"/>
    </row>
    <row r="380" spans="2:6" ht="18" customHeight="1" x14ac:dyDescent="0.2">
      <c r="B380" s="1"/>
      <c r="C380" s="1"/>
      <c r="D380" s="1"/>
      <c r="E380" s="1"/>
      <c r="F380" s="1"/>
    </row>
    <row r="381" spans="2:6" ht="18" customHeight="1" x14ac:dyDescent="0.2">
      <c r="B381" s="1"/>
      <c r="C381" s="1"/>
      <c r="D381" s="1"/>
      <c r="E381" s="1"/>
      <c r="F381" s="1"/>
    </row>
    <row r="382" spans="2:6" ht="18" customHeight="1" x14ac:dyDescent="0.2">
      <c r="B382" s="1"/>
      <c r="C382" s="1"/>
      <c r="D382" s="1"/>
      <c r="E382" s="1"/>
      <c r="F382" s="1"/>
    </row>
    <row r="383" spans="2:6" ht="18" customHeight="1" x14ac:dyDescent="0.2">
      <c r="B383" s="1"/>
      <c r="C383" s="1"/>
      <c r="D383" s="1"/>
      <c r="E383" s="1"/>
      <c r="F383" s="1"/>
    </row>
    <row r="384" spans="2:6" ht="18" customHeight="1" x14ac:dyDescent="0.2">
      <c r="B384" s="1"/>
      <c r="C384" s="1"/>
      <c r="D384" s="1"/>
      <c r="E384" s="1"/>
      <c r="F384" s="1"/>
    </row>
    <row r="385" spans="2:6" ht="18" customHeight="1" x14ac:dyDescent="0.2">
      <c r="B385" s="1"/>
      <c r="C385" s="1"/>
      <c r="D385" s="1"/>
      <c r="E385" s="1"/>
      <c r="F385" s="1"/>
    </row>
    <row r="386" spans="2:6" ht="18" customHeight="1" x14ac:dyDescent="0.2">
      <c r="B386" s="1"/>
      <c r="C386" s="1"/>
      <c r="D386" s="1"/>
      <c r="E386" s="1"/>
      <c r="F386" s="1"/>
    </row>
    <row r="387" spans="2:6" ht="18" customHeight="1" x14ac:dyDescent="0.2">
      <c r="B387" s="1"/>
      <c r="C387" s="1"/>
      <c r="D387" s="1"/>
      <c r="E387" s="1"/>
      <c r="F387" s="1"/>
    </row>
    <row r="388" spans="2:6" ht="18" customHeight="1" x14ac:dyDescent="0.2">
      <c r="B388" s="1"/>
      <c r="C388" s="1"/>
      <c r="D388" s="1"/>
      <c r="E388" s="1"/>
      <c r="F388" s="1"/>
    </row>
    <row r="389" spans="2:6" ht="18" customHeight="1" x14ac:dyDescent="0.2">
      <c r="B389" s="1"/>
      <c r="C389" s="1"/>
      <c r="D389" s="1"/>
      <c r="E389" s="1"/>
      <c r="F389" s="1"/>
    </row>
    <row r="390" spans="2:6" ht="18" customHeight="1" x14ac:dyDescent="0.2">
      <c r="B390" s="1"/>
      <c r="C390" s="1"/>
      <c r="D390" s="1"/>
      <c r="E390" s="1"/>
      <c r="F390" s="1"/>
    </row>
    <row r="391" spans="2:6" ht="18" customHeight="1" x14ac:dyDescent="0.2">
      <c r="B391" s="1"/>
      <c r="C391" s="1"/>
      <c r="D391" s="1"/>
      <c r="E391" s="1"/>
      <c r="F391" s="1"/>
    </row>
    <row r="392" spans="2:6" ht="18" customHeight="1" x14ac:dyDescent="0.2">
      <c r="B392" s="1"/>
      <c r="C392" s="1"/>
      <c r="D392" s="1"/>
      <c r="E392" s="1"/>
      <c r="F392" s="1"/>
    </row>
    <row r="393" spans="2:6" ht="18" customHeight="1" x14ac:dyDescent="0.2">
      <c r="B393" s="1"/>
      <c r="C393" s="1"/>
      <c r="D393" s="1"/>
      <c r="E393" s="1"/>
      <c r="F393" s="1"/>
    </row>
    <row r="394" spans="2:6" ht="18" customHeight="1" x14ac:dyDescent="0.2">
      <c r="B394" s="1"/>
      <c r="C394" s="1"/>
      <c r="D394" s="1"/>
      <c r="E394" s="1"/>
      <c r="F394" s="1"/>
    </row>
    <row r="395" spans="2:6" ht="18" customHeight="1" x14ac:dyDescent="0.2">
      <c r="B395" s="1"/>
      <c r="C395" s="1"/>
      <c r="D395" s="1"/>
      <c r="E395" s="1"/>
      <c r="F395" s="1"/>
    </row>
    <row r="396" spans="2:6" ht="18" customHeight="1" x14ac:dyDescent="0.2">
      <c r="B396" s="1"/>
      <c r="C396" s="1"/>
      <c r="D396" s="1"/>
      <c r="E396" s="1"/>
      <c r="F396" s="1"/>
    </row>
    <row r="397" spans="2:6" ht="18" customHeight="1" x14ac:dyDescent="0.2">
      <c r="B397" s="1"/>
      <c r="C397" s="1"/>
      <c r="D397" s="1"/>
      <c r="E397" s="1"/>
      <c r="F397" s="1"/>
    </row>
    <row r="398" spans="2:6" ht="18" customHeight="1" x14ac:dyDescent="0.2">
      <c r="B398" s="1"/>
      <c r="C398" s="1"/>
      <c r="D398" s="1"/>
      <c r="E398" s="1"/>
      <c r="F398" s="1"/>
    </row>
    <row r="399" spans="2:6" ht="18" customHeight="1" x14ac:dyDescent="0.2">
      <c r="B399" s="1"/>
      <c r="C399" s="1"/>
      <c r="D399" s="1"/>
      <c r="E399" s="1"/>
      <c r="F399" s="1"/>
    </row>
    <row r="400" spans="2:6" ht="18" customHeight="1" x14ac:dyDescent="0.2">
      <c r="B400" s="1"/>
      <c r="C400" s="1"/>
      <c r="D400" s="1"/>
      <c r="E400" s="1"/>
      <c r="F400" s="1"/>
    </row>
    <row r="401" spans="2:6" ht="18" customHeight="1" x14ac:dyDescent="0.2">
      <c r="B401" s="1"/>
      <c r="C401" s="1"/>
      <c r="D401" s="1"/>
      <c r="E401" s="1"/>
      <c r="F401" s="1"/>
    </row>
    <row r="402" spans="2:6" ht="18" customHeight="1" x14ac:dyDescent="0.2">
      <c r="B402" s="1"/>
      <c r="C402" s="1"/>
      <c r="D402" s="1"/>
      <c r="E402" s="1"/>
      <c r="F402" s="1"/>
    </row>
    <row r="403" spans="2:6" ht="18" customHeight="1" x14ac:dyDescent="0.2">
      <c r="B403" s="1"/>
      <c r="C403" s="1"/>
      <c r="D403" s="1"/>
      <c r="E403" s="1"/>
      <c r="F403" s="1"/>
    </row>
    <row r="404" spans="2:6" ht="18" customHeight="1" x14ac:dyDescent="0.2">
      <c r="B404" s="1"/>
      <c r="C404" s="1"/>
      <c r="D404" s="1"/>
      <c r="E404" s="1"/>
      <c r="F404" s="1"/>
    </row>
    <row r="405" spans="2:6" ht="18" customHeight="1" x14ac:dyDescent="0.2">
      <c r="B405" s="1"/>
      <c r="C405" s="1"/>
      <c r="D405" s="1"/>
      <c r="E405" s="1"/>
      <c r="F405" s="1"/>
    </row>
    <row r="406" spans="2:6" ht="18" customHeight="1" x14ac:dyDescent="0.2">
      <c r="B406" s="1"/>
      <c r="C406" s="1"/>
      <c r="D406" s="1"/>
      <c r="E406" s="1"/>
      <c r="F406" s="1"/>
    </row>
    <row r="407" spans="2:6" ht="18" customHeight="1" x14ac:dyDescent="0.2">
      <c r="B407" s="1"/>
      <c r="C407" s="1"/>
      <c r="D407" s="1"/>
      <c r="E407" s="1"/>
      <c r="F407" s="1"/>
    </row>
    <row r="408" spans="2:6" ht="18" customHeight="1" x14ac:dyDescent="0.2">
      <c r="B408" s="1"/>
      <c r="C408" s="1"/>
      <c r="D408" s="1"/>
      <c r="E408" s="1"/>
      <c r="F408" s="1"/>
    </row>
    <row r="409" spans="2:6" ht="18" customHeight="1" x14ac:dyDescent="0.2">
      <c r="B409" s="1"/>
      <c r="C409" s="1"/>
      <c r="D409" s="1"/>
      <c r="E409" s="1"/>
      <c r="F409" s="1"/>
    </row>
    <row r="410" spans="2:6" ht="18" customHeight="1" x14ac:dyDescent="0.2">
      <c r="B410" s="1"/>
      <c r="C410" s="1"/>
      <c r="D410" s="1"/>
      <c r="E410" s="1"/>
      <c r="F410" s="1"/>
    </row>
    <row r="411" spans="2:6" ht="18" customHeight="1" x14ac:dyDescent="0.2">
      <c r="B411" s="1"/>
      <c r="C411" s="1"/>
      <c r="D411" s="1"/>
      <c r="E411" s="1"/>
      <c r="F411" s="1"/>
    </row>
    <row r="412" spans="2:6" ht="18" customHeight="1" x14ac:dyDescent="0.2">
      <c r="B412" s="1"/>
      <c r="C412" s="1"/>
      <c r="D412" s="1"/>
      <c r="E412" s="1"/>
      <c r="F412" s="1"/>
    </row>
    <row r="413" spans="2:6" ht="18" customHeight="1" x14ac:dyDescent="0.2">
      <c r="B413" s="1"/>
      <c r="C413" s="1"/>
      <c r="D413" s="1"/>
      <c r="E413" s="1"/>
      <c r="F413" s="1"/>
    </row>
    <row r="414" spans="2:6" ht="18" customHeight="1" x14ac:dyDescent="0.2">
      <c r="B414" s="1"/>
      <c r="C414" s="1"/>
      <c r="D414" s="1"/>
      <c r="E414" s="1"/>
      <c r="F414" s="1"/>
    </row>
    <row r="415" spans="2:6" ht="18" customHeight="1" x14ac:dyDescent="0.2">
      <c r="B415" s="1"/>
      <c r="C415" s="1"/>
      <c r="D415" s="1"/>
      <c r="E415" s="1"/>
      <c r="F415" s="1"/>
    </row>
    <row r="416" spans="2:6" ht="18" customHeight="1" x14ac:dyDescent="0.2">
      <c r="B416" s="1"/>
      <c r="C416" s="1"/>
      <c r="D416" s="1"/>
      <c r="E416" s="1"/>
      <c r="F416" s="1"/>
    </row>
    <row r="417" spans="2:6" ht="18" customHeight="1" x14ac:dyDescent="0.2">
      <c r="B417" s="1"/>
      <c r="C417" s="1"/>
      <c r="D417" s="1"/>
      <c r="E417" s="1"/>
      <c r="F417" s="1"/>
    </row>
    <row r="418" spans="2:6" ht="18" customHeight="1" x14ac:dyDescent="0.2">
      <c r="B418" s="1"/>
      <c r="C418" s="1"/>
      <c r="D418" s="1"/>
      <c r="E418" s="1"/>
      <c r="F418" s="1"/>
    </row>
    <row r="419" spans="2:6" ht="18" customHeight="1" x14ac:dyDescent="0.2">
      <c r="B419" s="1"/>
      <c r="C419" s="1"/>
      <c r="D419" s="1"/>
      <c r="E419" s="1"/>
      <c r="F419" s="1"/>
    </row>
    <row r="420" spans="2:6" ht="18" customHeight="1" x14ac:dyDescent="0.2">
      <c r="B420" s="1"/>
      <c r="C420" s="1"/>
      <c r="D420" s="1"/>
      <c r="E420" s="1"/>
      <c r="F420" s="1"/>
    </row>
    <row r="421" spans="2:6" ht="18" customHeight="1" x14ac:dyDescent="0.2">
      <c r="B421" s="1"/>
      <c r="C421" s="1"/>
      <c r="D421" s="1"/>
      <c r="E421" s="1"/>
      <c r="F421" s="1"/>
    </row>
    <row r="422" spans="2:6" ht="18" customHeight="1" x14ac:dyDescent="0.2">
      <c r="B422" s="1"/>
      <c r="C422" s="1"/>
      <c r="D422" s="1"/>
      <c r="E422" s="1"/>
      <c r="F422" s="1"/>
    </row>
    <row r="423" spans="2:6" ht="18" customHeight="1" x14ac:dyDescent="0.2">
      <c r="B423" s="1"/>
      <c r="C423" s="1"/>
      <c r="D423" s="1"/>
      <c r="E423" s="1"/>
      <c r="F423" s="1"/>
    </row>
    <row r="424" spans="2:6" ht="18" customHeight="1" x14ac:dyDescent="0.2">
      <c r="B424" s="1"/>
      <c r="C424" s="1"/>
      <c r="D424" s="1"/>
      <c r="E424" s="1"/>
      <c r="F424" s="1"/>
    </row>
    <row r="425" spans="2:6" ht="18" customHeight="1" x14ac:dyDescent="0.2">
      <c r="B425" s="1"/>
      <c r="C425" s="1"/>
      <c r="D425" s="1"/>
      <c r="E425" s="1"/>
      <c r="F425" s="1"/>
    </row>
    <row r="426" spans="2:6" ht="18" customHeight="1" x14ac:dyDescent="0.2">
      <c r="B426" s="1"/>
      <c r="C426" s="1"/>
      <c r="D426" s="1"/>
      <c r="E426" s="1"/>
      <c r="F426" s="1"/>
    </row>
    <row r="427" spans="2:6" ht="18" customHeight="1" x14ac:dyDescent="0.2">
      <c r="B427" s="1"/>
      <c r="C427" s="1"/>
      <c r="D427" s="1"/>
      <c r="E427" s="1"/>
      <c r="F427" s="1"/>
    </row>
    <row r="428" spans="2:6" ht="18" customHeight="1" x14ac:dyDescent="0.2">
      <c r="B428" s="1"/>
      <c r="C428" s="1"/>
      <c r="D428" s="1"/>
      <c r="E428" s="1"/>
      <c r="F428" s="1"/>
    </row>
    <row r="429" spans="2:6" ht="18" customHeight="1" x14ac:dyDescent="0.2">
      <c r="B429" s="1"/>
      <c r="C429" s="1"/>
      <c r="D429" s="1"/>
      <c r="E429" s="1"/>
      <c r="F429" s="1"/>
    </row>
    <row r="430" spans="2:6" ht="18" customHeight="1" x14ac:dyDescent="0.2">
      <c r="B430" s="1"/>
      <c r="C430" s="1"/>
      <c r="D430" s="1"/>
      <c r="E430" s="1"/>
      <c r="F430" s="1"/>
    </row>
    <row r="431" spans="2:6" ht="18" customHeight="1" x14ac:dyDescent="0.2">
      <c r="B431" s="1"/>
      <c r="C431" s="1"/>
      <c r="D431" s="1"/>
      <c r="E431" s="1"/>
      <c r="F431" s="1"/>
    </row>
    <row r="432" spans="2:6" ht="18" customHeight="1" x14ac:dyDescent="0.2">
      <c r="B432" s="1"/>
      <c r="C432" s="1"/>
      <c r="D432" s="1"/>
      <c r="E432" s="1"/>
      <c r="F432" s="1"/>
    </row>
    <row r="433" spans="2:6" ht="15" customHeight="1" x14ac:dyDescent="0.2">
      <c r="B433" s="1"/>
      <c r="C433" s="1"/>
      <c r="D433" s="1"/>
      <c r="E433" s="1"/>
      <c r="F433" s="1"/>
    </row>
    <row r="434" spans="2:6" ht="15" customHeight="1" x14ac:dyDescent="0.2">
      <c r="B434" s="1"/>
      <c r="C434" s="1"/>
      <c r="D434" s="1"/>
      <c r="E434" s="1"/>
      <c r="F434" s="1"/>
    </row>
  </sheetData>
  <mergeCells count="56">
    <mergeCell ref="F97:G97"/>
    <mergeCell ref="F98:G98"/>
    <mergeCell ref="F99:G99"/>
    <mergeCell ref="B87:B88"/>
    <mergeCell ref="C87:C88"/>
    <mergeCell ref="B89:B90"/>
    <mergeCell ref="C89:C90"/>
    <mergeCell ref="B1:H1"/>
    <mergeCell ref="B2:H2"/>
    <mergeCell ref="B3:H3"/>
    <mergeCell ref="B79:B80"/>
    <mergeCell ref="C79:C80"/>
    <mergeCell ref="B61:B62"/>
    <mergeCell ref="C61:C62"/>
    <mergeCell ref="B63:B64"/>
    <mergeCell ref="C63:C64"/>
    <mergeCell ref="B67:B68"/>
    <mergeCell ref="C67:C68"/>
    <mergeCell ref="B40:B41"/>
    <mergeCell ref="C40:C41"/>
    <mergeCell ref="B50:B51"/>
    <mergeCell ref="C50:C51"/>
    <mergeCell ref="B57:B58"/>
    <mergeCell ref="B81:B82"/>
    <mergeCell ref="C81:C82"/>
    <mergeCell ref="B85:B86"/>
    <mergeCell ref="C85:C86"/>
    <mergeCell ref="B69:B70"/>
    <mergeCell ref="C69:C70"/>
    <mergeCell ref="B71:B72"/>
    <mergeCell ref="C71:C72"/>
    <mergeCell ref="B73:B74"/>
    <mergeCell ref="C73:C74"/>
    <mergeCell ref="C57:C58"/>
    <mergeCell ref="B34:B35"/>
    <mergeCell ref="C34:C35"/>
    <mergeCell ref="B36:B37"/>
    <mergeCell ref="C36:C37"/>
    <mergeCell ref="B38:B39"/>
    <mergeCell ref="C38:C39"/>
    <mergeCell ref="B14:B15"/>
    <mergeCell ref="C14:C15"/>
    <mergeCell ref="B25:B26"/>
    <mergeCell ref="C25:C26"/>
    <mergeCell ref="B32:B33"/>
    <mergeCell ref="C32:C33"/>
    <mergeCell ref="G5:G6"/>
    <mergeCell ref="H5:H6"/>
    <mergeCell ref="B10:B11"/>
    <mergeCell ref="C10:C11"/>
    <mergeCell ref="B12:B13"/>
    <mergeCell ref="C12:C13"/>
    <mergeCell ref="B5:B6"/>
    <mergeCell ref="C5:C6"/>
    <mergeCell ref="E5:E6"/>
    <mergeCell ref="F5:F6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75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workbookViewId="0">
      <selection activeCell="I9" sqref="I9"/>
    </sheetView>
  </sheetViews>
  <sheetFormatPr defaultRowHeight="15" customHeight="1" x14ac:dyDescent="0.2"/>
  <cols>
    <col min="5" max="5" width="9.28515625" customWidth="1"/>
    <col min="7" max="7" width="10.5703125" customWidth="1"/>
  </cols>
  <sheetData>
    <row r="1" spans="2:11" ht="15" customHeight="1" x14ac:dyDescent="0.2">
      <c r="B1" t="s">
        <v>102</v>
      </c>
      <c r="F1" s="34"/>
    </row>
    <row r="2" spans="2:11" ht="15" customHeight="1" x14ac:dyDescent="0.2">
      <c r="F2" s="34"/>
    </row>
    <row r="3" spans="2:11" ht="15" customHeight="1" x14ac:dyDescent="0.2">
      <c r="B3" s="79" t="s">
        <v>12</v>
      </c>
      <c r="C3" s="79"/>
      <c r="D3" s="79" t="s">
        <v>15</v>
      </c>
      <c r="E3" s="89" t="s">
        <v>16</v>
      </c>
      <c r="F3" s="89" t="s">
        <v>17</v>
      </c>
      <c r="G3" s="89" t="s">
        <v>20</v>
      </c>
      <c r="H3" s="35"/>
      <c r="I3" s="35"/>
      <c r="J3" s="35"/>
      <c r="K3" s="1"/>
    </row>
    <row r="4" spans="2:11" ht="15" customHeight="1" thickBot="1" x14ac:dyDescent="0.25">
      <c r="B4" s="43" t="s">
        <v>13</v>
      </c>
      <c r="C4" s="43" t="s">
        <v>14</v>
      </c>
      <c r="D4" s="88"/>
      <c r="E4" s="90"/>
      <c r="F4" s="90"/>
      <c r="G4" s="90"/>
      <c r="H4" s="1"/>
      <c r="I4" s="1"/>
      <c r="J4" s="1"/>
      <c r="K4" s="1"/>
    </row>
    <row r="5" spans="2:11" ht="15" customHeight="1" x14ac:dyDescent="0.2">
      <c r="B5" s="38">
        <f>1565+8</f>
        <v>1573</v>
      </c>
      <c r="C5" s="38">
        <f>1565+49</f>
        <v>1614</v>
      </c>
      <c r="D5" s="18" t="s">
        <v>21</v>
      </c>
      <c r="E5" s="39">
        <f>C5-B5</f>
        <v>41</v>
      </c>
      <c r="F5" s="18" t="s">
        <v>18</v>
      </c>
      <c r="G5" s="40">
        <f>ROUND(E5*(IF(F5="N",1.3,0.6)),2)</f>
        <v>53.3</v>
      </c>
    </row>
    <row r="6" spans="2:11" ht="15" customHeight="1" x14ac:dyDescent="0.2">
      <c r="B6" s="36">
        <f>1565+55</f>
        <v>1620</v>
      </c>
      <c r="C6" s="36">
        <f>1565+421</f>
        <v>1986</v>
      </c>
      <c r="D6" s="2" t="s">
        <v>21</v>
      </c>
      <c r="E6" s="16">
        <f t="shared" ref="E6:E14" si="0">C6-B6</f>
        <v>366</v>
      </c>
      <c r="F6" s="2" t="s">
        <v>18</v>
      </c>
      <c r="G6" s="40">
        <f t="shared" ref="G6:G14" si="1">ROUND(E6*(IF(F6="N",1.3,0.6)),2)</f>
        <v>475.8</v>
      </c>
    </row>
    <row r="7" spans="2:11" ht="15" customHeight="1" thickBot="1" x14ac:dyDescent="0.25">
      <c r="B7" s="41">
        <f>1565+427</f>
        <v>1992</v>
      </c>
      <c r="C7" s="41">
        <f>1565+454</f>
        <v>2019</v>
      </c>
      <c r="D7" s="17" t="s">
        <v>21</v>
      </c>
      <c r="E7" s="15">
        <f t="shared" si="0"/>
        <v>27</v>
      </c>
      <c r="F7" s="17" t="s">
        <v>18</v>
      </c>
      <c r="G7" s="42">
        <f t="shared" si="1"/>
        <v>35.1</v>
      </c>
    </row>
    <row r="8" spans="2:11" ht="15" customHeight="1" x14ac:dyDescent="0.2">
      <c r="B8" s="38">
        <f>1565</f>
        <v>1565</v>
      </c>
      <c r="C8" s="38">
        <f>1565+20</f>
        <v>1585</v>
      </c>
      <c r="D8" s="18" t="s">
        <v>22</v>
      </c>
      <c r="E8" s="39">
        <f t="shared" si="0"/>
        <v>20</v>
      </c>
      <c r="F8" s="18" t="s">
        <v>18</v>
      </c>
      <c r="G8" s="40">
        <f t="shared" si="1"/>
        <v>26</v>
      </c>
    </row>
    <row r="9" spans="2:11" ht="15" customHeight="1" x14ac:dyDescent="0.2">
      <c r="B9" s="36">
        <f>1565+26</f>
        <v>1591</v>
      </c>
      <c r="C9" s="36">
        <f>1565+194</f>
        <v>1759</v>
      </c>
      <c r="D9" s="2" t="s">
        <v>22</v>
      </c>
      <c r="E9" s="16">
        <f t="shared" si="0"/>
        <v>168</v>
      </c>
      <c r="F9" s="2" t="s">
        <v>18</v>
      </c>
      <c r="G9" s="40">
        <f t="shared" si="1"/>
        <v>218.4</v>
      </c>
    </row>
    <row r="10" spans="2:11" ht="15" customHeight="1" x14ac:dyDescent="0.2">
      <c r="B10" s="36">
        <f>1565+194</f>
        <v>1759</v>
      </c>
      <c r="C10" s="36">
        <f>1565+234</f>
        <v>1799</v>
      </c>
      <c r="D10" s="2" t="s">
        <v>22</v>
      </c>
      <c r="E10" s="16">
        <f t="shared" si="0"/>
        <v>40</v>
      </c>
      <c r="F10" s="2" t="s">
        <v>19</v>
      </c>
      <c r="G10" s="40">
        <f t="shared" si="1"/>
        <v>24</v>
      </c>
    </row>
    <row r="11" spans="2:11" ht="15" customHeight="1" x14ac:dyDescent="0.2">
      <c r="B11" s="36">
        <f>1565+234</f>
        <v>1799</v>
      </c>
      <c r="C11" s="36">
        <f>1565+254</f>
        <v>1819</v>
      </c>
      <c r="D11" s="2" t="s">
        <v>22</v>
      </c>
      <c r="E11" s="16">
        <f t="shared" si="0"/>
        <v>20</v>
      </c>
      <c r="F11" s="2" t="s">
        <v>18</v>
      </c>
      <c r="G11" s="40">
        <f t="shared" si="1"/>
        <v>26</v>
      </c>
    </row>
    <row r="12" spans="2:11" ht="15" customHeight="1" x14ac:dyDescent="0.2">
      <c r="B12" s="36">
        <f>1565+254</f>
        <v>1819</v>
      </c>
      <c r="C12" s="36">
        <f>1565+304</f>
        <v>1869</v>
      </c>
      <c r="D12" s="2" t="s">
        <v>22</v>
      </c>
      <c r="E12" s="16">
        <f t="shared" si="0"/>
        <v>50</v>
      </c>
      <c r="F12" s="2" t="s">
        <v>19</v>
      </c>
      <c r="G12" s="40">
        <f t="shared" si="1"/>
        <v>30</v>
      </c>
    </row>
    <row r="13" spans="2:11" ht="15" customHeight="1" x14ac:dyDescent="0.2">
      <c r="B13" s="36">
        <f>1565+304</f>
        <v>1869</v>
      </c>
      <c r="C13" s="36">
        <f>1565+324</f>
        <v>1889</v>
      </c>
      <c r="D13" s="2" t="s">
        <v>22</v>
      </c>
      <c r="E13" s="16">
        <f t="shared" si="0"/>
        <v>20</v>
      </c>
      <c r="F13" s="2" t="s">
        <v>18</v>
      </c>
      <c r="G13" s="40">
        <f t="shared" si="1"/>
        <v>26</v>
      </c>
    </row>
    <row r="14" spans="2:11" ht="15" customHeight="1" thickBot="1" x14ac:dyDescent="0.25">
      <c r="B14" s="41">
        <f>1565+324</f>
        <v>1889</v>
      </c>
      <c r="C14" s="41">
        <f>1565+454</f>
        <v>2019</v>
      </c>
      <c r="D14" s="17" t="s">
        <v>22</v>
      </c>
      <c r="E14" s="15">
        <f t="shared" si="0"/>
        <v>130</v>
      </c>
      <c r="F14" s="17" t="s">
        <v>19</v>
      </c>
      <c r="G14" s="42">
        <f t="shared" si="1"/>
        <v>78</v>
      </c>
    </row>
    <row r="15" spans="2:11" ht="15" customHeight="1" x14ac:dyDescent="0.2">
      <c r="B15" s="44"/>
      <c r="C15" s="91" t="s">
        <v>23</v>
      </c>
      <c r="D15" s="92"/>
      <c r="E15" s="46">
        <f>SUM(E5:E14)</f>
        <v>882</v>
      </c>
      <c r="F15" s="85"/>
      <c r="G15" s="47">
        <f>SUM(G5:G14)</f>
        <v>992.6</v>
      </c>
    </row>
    <row r="16" spans="2:11" ht="15" customHeight="1" x14ac:dyDescent="0.2">
      <c r="B16" s="44"/>
      <c r="C16" s="93" t="s">
        <v>24</v>
      </c>
      <c r="D16" s="33" t="s">
        <v>18</v>
      </c>
      <c r="E16" s="16">
        <f>E5+E6+E7+E8+E9+E11+E13</f>
        <v>662</v>
      </c>
      <c r="F16" s="85"/>
      <c r="G16" s="37">
        <f>G5+G6+G7+G8+G9+G11+G13</f>
        <v>860.6</v>
      </c>
    </row>
    <row r="17" spans="2:8" ht="15" customHeight="1" x14ac:dyDescent="0.2">
      <c r="C17" s="93"/>
      <c r="D17" s="33" t="s">
        <v>19</v>
      </c>
      <c r="E17" s="16">
        <f>E10+E12+E14</f>
        <v>220</v>
      </c>
      <c r="F17" s="86"/>
      <c r="G17" s="37">
        <f>G10+G12+G14</f>
        <v>132</v>
      </c>
      <c r="H17" s="45"/>
    </row>
    <row r="18" spans="2:8" ht="15" customHeight="1" x14ac:dyDescent="0.2">
      <c r="H18" s="34"/>
    </row>
    <row r="19" spans="2:8" ht="15" customHeight="1" x14ac:dyDescent="0.2">
      <c r="B19" s="87" t="s">
        <v>72</v>
      </c>
      <c r="C19" s="87"/>
      <c r="D19" s="87"/>
      <c r="E19" s="87"/>
      <c r="F19" s="87"/>
      <c r="G19" s="87"/>
    </row>
    <row r="20" spans="2:8" ht="15" customHeight="1" x14ac:dyDescent="0.2">
      <c r="B20" s="87"/>
      <c r="C20" s="87"/>
      <c r="D20" s="87"/>
      <c r="E20" s="87"/>
      <c r="F20" s="87"/>
      <c r="G20" s="87"/>
    </row>
    <row r="21" spans="2:8" ht="15" customHeight="1" x14ac:dyDescent="0.2">
      <c r="B21" s="87" t="s">
        <v>25</v>
      </c>
      <c r="C21" s="87"/>
      <c r="D21" s="87"/>
      <c r="E21" s="87"/>
      <c r="F21" s="87"/>
      <c r="G21" s="87"/>
    </row>
    <row r="23" spans="2:8" ht="15" customHeight="1" x14ac:dyDescent="0.2">
      <c r="B23" s="48"/>
      <c r="C23" s="48"/>
      <c r="D23" s="48"/>
      <c r="E23" s="48"/>
      <c r="F23" s="48"/>
      <c r="G23" s="48"/>
    </row>
  </sheetData>
  <mergeCells count="10">
    <mergeCell ref="F15:F17"/>
    <mergeCell ref="B21:G21"/>
    <mergeCell ref="B3:C3"/>
    <mergeCell ref="D3:D4"/>
    <mergeCell ref="E3:E4"/>
    <mergeCell ref="F3:F4"/>
    <mergeCell ref="G3:G4"/>
    <mergeCell ref="B19:G20"/>
    <mergeCell ref="C15:D15"/>
    <mergeCell ref="C16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przedmiar</vt:lpstr>
      <vt:lpstr>kosztorys ofertowy</vt:lpstr>
      <vt:lpstr>Rowy</vt:lpstr>
      <vt:lpstr>'kosztorys ofertowy'!Obszar_wydruku</vt:lpstr>
      <vt:lpstr>przedmiar!Obszar_wydruku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Dyrektor</cp:lastModifiedBy>
  <cp:lastPrinted>2018-01-10T09:40:16Z</cp:lastPrinted>
  <dcterms:created xsi:type="dcterms:W3CDTF">2014-05-30T07:19:03Z</dcterms:created>
  <dcterms:modified xsi:type="dcterms:W3CDTF">2018-01-10T09:44:52Z</dcterms:modified>
</cp:coreProperties>
</file>