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115" windowHeight="775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Arkusz1!$A$1:$G$79</definedName>
  </definedNames>
  <calcPr calcId="145621"/>
</workbook>
</file>

<file path=xl/calcChain.xml><?xml version="1.0" encoding="utf-8"?>
<calcChain xmlns="http://schemas.openxmlformats.org/spreadsheetml/2006/main">
  <c r="E64" i="1" l="1"/>
  <c r="E46" i="1"/>
  <c r="E49" i="1" s="1"/>
  <c r="E45" i="1"/>
  <c r="E38" i="1"/>
  <c r="E54" i="1" s="1"/>
  <c r="E36" i="1"/>
  <c r="E35" i="1"/>
  <c r="E39" i="1" s="1"/>
  <c r="E34" i="1"/>
  <c r="E40" i="1" s="1"/>
  <c r="E31" i="1"/>
  <c r="E28" i="1"/>
  <c r="E22" i="1"/>
  <c r="E30" i="1" l="1"/>
</calcChain>
</file>

<file path=xl/sharedStrings.xml><?xml version="1.0" encoding="utf-8"?>
<sst xmlns="http://schemas.openxmlformats.org/spreadsheetml/2006/main" count="204" uniqueCount="115">
  <si>
    <t>L.p.</t>
  </si>
  <si>
    <t>Wyszczególnienie elementów rozliczeniowych</t>
  </si>
  <si>
    <t>Jednostka</t>
  </si>
  <si>
    <t>Cena jedn.</t>
  </si>
  <si>
    <t>Wartość</t>
  </si>
  <si>
    <t>Nazwa</t>
  </si>
  <si>
    <t>Ilość</t>
  </si>
  <si>
    <t xml:space="preserve">w zł </t>
  </si>
  <si>
    <t>D.01.00.00</t>
  </si>
  <si>
    <r>
      <t xml:space="preserve"> </t>
    </r>
    <r>
      <rPr>
        <b/>
        <u/>
        <sz val="11"/>
        <rFont val="Arial CE"/>
        <family val="2"/>
        <charset val="238"/>
      </rPr>
      <t>ROBOTY  PRZYGOTOWAWCZE</t>
    </r>
  </si>
  <si>
    <t>*</t>
  </si>
  <si>
    <t>D.01.01.01</t>
  </si>
  <si>
    <t xml:space="preserve"> Geodezyjna obsługa budowy.</t>
  </si>
  <si>
    <t xml:space="preserve"> - roboty pomiarowe przy robotach liniowych </t>
  </si>
  <si>
    <t>km</t>
  </si>
  <si>
    <t xml:space="preserve"> - pomiar geodezyjny powykonawczy</t>
  </si>
  <si>
    <t>kpl.</t>
  </si>
  <si>
    <t>D.01.02.01</t>
  </si>
  <si>
    <t xml:space="preserve"> Usunięcie drzew i krzewów.</t>
  </si>
  <si>
    <t>szt.</t>
  </si>
  <si>
    <t>ha</t>
  </si>
  <si>
    <r>
      <t>m</t>
    </r>
    <r>
      <rPr>
        <vertAlign val="superscript"/>
        <sz val="8"/>
        <rFont val="Arial CE"/>
        <charset val="238"/>
      </rPr>
      <t>2</t>
    </r>
  </si>
  <si>
    <t xml:space="preserve"> Zdjęcie warstwy humusu</t>
  </si>
  <si>
    <t>D.01.02.04</t>
  </si>
  <si>
    <t xml:space="preserve"> Rozbiórka elementów dróg z wywozem.</t>
  </si>
  <si>
    <r>
      <t>m</t>
    </r>
    <r>
      <rPr>
        <vertAlign val="superscript"/>
        <sz val="8"/>
        <rFont val="Arial CE"/>
        <family val="2"/>
        <charset val="238"/>
      </rPr>
      <t>2</t>
    </r>
  </si>
  <si>
    <t>Cięcie piłą nawierzchni bitumicznych na pełną głębokość</t>
  </si>
  <si>
    <t>m</t>
  </si>
  <si>
    <t>Oczyszczenie przepustów o śr. 0.6 m z namułu</t>
  </si>
  <si>
    <r>
      <t>m</t>
    </r>
    <r>
      <rPr>
        <vertAlign val="superscript"/>
        <sz val="8"/>
        <rFont val="Arial CE"/>
        <family val="2"/>
        <charset val="238"/>
      </rPr>
      <t>3</t>
    </r>
    <r>
      <rPr>
        <sz val="11"/>
        <color theme="1"/>
        <rFont val="Czcionka tekstu podstawowego"/>
        <family val="2"/>
        <charset val="238"/>
      </rPr>
      <t/>
    </r>
  </si>
  <si>
    <t>D.02.00.00</t>
  </si>
  <si>
    <r>
      <t xml:space="preserve"> </t>
    </r>
    <r>
      <rPr>
        <b/>
        <u/>
        <sz val="10"/>
        <rFont val="Arial CE"/>
        <family val="2"/>
        <charset val="238"/>
      </rPr>
      <t>ROBOTY ZIEMNE</t>
    </r>
  </si>
  <si>
    <t>D.02.01.01</t>
  </si>
  <si>
    <t xml:space="preserve"> Wykonanie wykopów</t>
  </si>
  <si>
    <r>
      <t>m</t>
    </r>
    <r>
      <rPr>
        <vertAlign val="superscript"/>
        <sz val="8"/>
        <rFont val="Arial CE"/>
        <family val="2"/>
        <charset val="238"/>
      </rPr>
      <t>3</t>
    </r>
  </si>
  <si>
    <t>Warstwa odsączająca</t>
  </si>
  <si>
    <t>D.04.00.00</t>
  </si>
  <si>
    <r>
      <t xml:space="preserve"> </t>
    </r>
    <r>
      <rPr>
        <b/>
        <u/>
        <sz val="10"/>
        <rFont val="Arial CE"/>
        <family val="2"/>
        <charset val="238"/>
      </rPr>
      <t>PODBUDOWY</t>
    </r>
  </si>
  <si>
    <t>D.04.01.01</t>
  </si>
  <si>
    <t xml:space="preserve"> Koryto wraz z profilowaniem i zagęszczaniem podłoża.</t>
  </si>
  <si>
    <t>Profilowanie i zagęszczanie podłoża wykonywane mechanicznie w gruncie rodzimym pod warstwy konstrukcyjne nawierzchni drogi - zjazdy</t>
  </si>
  <si>
    <t xml:space="preserve">Profilowanie i zagęszczanie podłoża wykonywane mechanicznie w gruncie rodzimym pod warstwy konstrukcyjne nawierzchni drogi - poszerzenia drogi </t>
  </si>
  <si>
    <t>Profilowanie i zagęszczanie podłoża wykonywane mechanicznie w gruncie rodzimym pod warstwy konstrukcyjne nawierzchni drogi - chodnik</t>
  </si>
  <si>
    <t>D.04.04.02</t>
  </si>
  <si>
    <t>Podbudowa zasadnicza z mieszanki kruszyw.</t>
  </si>
  <si>
    <t>Podbudowa z kruszywa łamanego stabilizowanego mechanicznie 0/31,5
- grubość 10cm - chodniki</t>
  </si>
  <si>
    <t>Podbudowa z kruszywa łamanego stabilizowanego mechanicznie 0/31,5 
- grubość 20cm - poszerzenie drogi</t>
  </si>
  <si>
    <t>Podbudowa z kruszywa łamanego stabilizowanego mechanicznie 0/31,5 
- grubość 20cm - zjazdy</t>
  </si>
  <si>
    <r>
      <t xml:space="preserve"> </t>
    </r>
    <r>
      <rPr>
        <b/>
        <u/>
        <sz val="10"/>
        <rFont val="Arial CE"/>
        <family val="2"/>
        <charset val="238"/>
      </rPr>
      <t>NAWIERZCHNIE</t>
    </r>
  </si>
  <si>
    <t>D.05.03.05b</t>
  </si>
  <si>
    <t xml:space="preserve"> Warstwa wyrównawcza </t>
  </si>
  <si>
    <t>Wyrownanie istniejącej nawierzchni mieszanką mineralno-asfaltowa z wbudowaniem mechanicznym celem zoptymalizowania spadków poprzecznych - założona grubość 6 cm</t>
  </si>
  <si>
    <t>D.05.03.05a</t>
  </si>
  <si>
    <t xml:space="preserve"> Warstwa ścieralna </t>
  </si>
  <si>
    <t>Nawierzchnia z mieszanek mineralno-bitumicznych grysowych - typu AC 11S 50/70 o grubości 4 cm  - warstwa ścieralna  - cała szerokość drogi wraz z poszerzeniem  i zjazdami bitumicznymi</t>
  </si>
  <si>
    <t>D.05.03.23</t>
  </si>
  <si>
    <t xml:space="preserve"> Nawierzchnia z kostki brukowej betonowej na zjazdach</t>
  </si>
  <si>
    <t>Nawierzchnia z kostki betonowej grub. 8cm - kolor szary na podsypce c-p 1:4 gr. 5cm</t>
  </si>
  <si>
    <t>Warstwa ścieralna z AC 8 S 50/70 gr. 4cm</t>
  </si>
  <si>
    <t>D.06.00.00</t>
  </si>
  <si>
    <r>
      <t xml:space="preserve"> </t>
    </r>
    <r>
      <rPr>
        <b/>
        <u/>
        <sz val="10"/>
        <rFont val="Arial CE"/>
        <family val="2"/>
        <charset val="238"/>
      </rPr>
      <t>ROBOTY WYKOŃCZENIOWE</t>
    </r>
  </si>
  <si>
    <t xml:space="preserve">Umocnienie powierzchniowe skarp, rowów i ścieków </t>
  </si>
  <si>
    <t xml:space="preserve"> Odtworzenie, odmulenie i wyprofilowanie istniejącego rowu melioracyjnego z odwozem urobku na składowisko Wykonawcy </t>
  </si>
  <si>
    <t>D.08.00.00</t>
  </si>
  <si>
    <r>
      <t xml:space="preserve"> </t>
    </r>
    <r>
      <rPr>
        <b/>
        <u/>
        <sz val="10"/>
        <rFont val="Arial CE"/>
        <family val="2"/>
        <charset val="238"/>
      </rPr>
      <t>ELEMENTY  ULIC</t>
    </r>
  </si>
  <si>
    <t xml:space="preserve"> Krawężniki drogowe najazdowe.</t>
  </si>
  <si>
    <t xml:space="preserve"> Krawężniki drogowe.</t>
  </si>
  <si>
    <t>Oporniki betonowe.</t>
  </si>
  <si>
    <t>D.08.03.01</t>
  </si>
  <si>
    <t xml:space="preserve"> Obrzeża betonowe.</t>
  </si>
  <si>
    <t>ROBOTY INNE</t>
  </si>
  <si>
    <t>Obrukowanie wylotu przepustów kamieniem naturalnym ma zaprawie betonowej</t>
  </si>
  <si>
    <t>Regulacja pionowa studzienek dla zaworów wodociągowych i gazowych</t>
  </si>
  <si>
    <t>KOSZTORYS  OFERTOWY</t>
  </si>
  <si>
    <t>Przebudowa drogi powiatowej nr 1940C Dziewierzewo - Brzyskorzystewko na odcinku Dziewierzewo-Górki Zagajne w km od 2+250,00 do km 5+393</t>
  </si>
  <si>
    <t>Nr SST</t>
  </si>
  <si>
    <t>Ręczne ścinanie i karczowanie zadrzewienia i zakrzewienia o średnicy do 80 cm, utylizacja po stronie wykonawcy</t>
  </si>
  <si>
    <t>Mechaniczne karczowanie krzaków i podszyć gęstych powyżej 60% powierzchni, utylizacja po stronie wykonawcy</t>
  </si>
  <si>
    <t>Oczyszczenie terenu z pozostałości po wykarczowaniu (drobne gałęzie, korzenie, kora i wrzos) utylizacja po stronie wykonawcy</t>
  </si>
  <si>
    <t>Zdjęcie warstwy humusu i darniny – średnia grubość 30cm utylizacja po stronie wykonawcy</t>
  </si>
  <si>
    <t>Rozbiórka nawierzchni z tłucznia kamiennego gr. 15-20cm utylizacja po stronie wykonawcy</t>
  </si>
  <si>
    <t>Rozebranie podbudowy z kruszywa o gr. 25-35cm mechanicznie i ręcznie utylizacja po stronie wykonawcy</t>
  </si>
  <si>
    <t>Rozbiórka elementów betonowych utylizacja po stronie wykonawcy</t>
  </si>
  <si>
    <t>Rozbiórka konstrukcji nawierzchni gr. 8-10 cm utylizacja po stronie wykonawcy</t>
  </si>
  <si>
    <t>Wykopy mechaniczne i ręczne w gruncie kat III z wywozem utylizacja po stronie wykonawcy</t>
  </si>
  <si>
    <t>Warstwa odsączająca z piasku średniego zagęszczana mechanicznie - 15 cm grubość po zagęszczeniu</t>
  </si>
  <si>
    <t>Warstwa odsączająca z piasku średniego zagęszczana mechanicznie - 10 cm grubość po zagęszczeniu</t>
  </si>
  <si>
    <t>D.05.03.26a</t>
  </si>
  <si>
    <t xml:space="preserve"> Ułożenie siatki szklano-węglowej przesączonej asfaltem z posypką z piasku kwarcowego oraz zabezpieczonej folią o wytrzymałości na rozciąganie: - wzdłuż 120 i w poprzek pasma większe lub równe 200 kN/m</t>
  </si>
  <si>
    <t xml:space="preserve"> Nawierzchnia bitumiczna - chodnik</t>
  </si>
  <si>
    <t>Krawężniki drogowe najazdowe betonowe o wymiarach 15x22 cm na podsypce cementowo-piaskowej wraz z wykonaniem ław betonowych z oporem z betonu C12/15 0,075 m3/mb</t>
  </si>
  <si>
    <t>Krawężniki drogowe wystające betonowe o wymiarach 15x30 cm na podsypce cementowo-piaskowej wraz z wykonaniem ław betonowych z oporem z betonu C12/15 0,075 m3/mb</t>
  </si>
  <si>
    <t>Opornik betonowy wtopiony o wymiarach 12x25 cm na podsypce cementowo-piaskowej wraz z wykonaniem ław betonowych z oporem z betonu C12/15 gr. 0,06 m3/mb</t>
  </si>
  <si>
    <t>Obrzeża betonowe 8x30cm wraz z wykonaniem ław betonowych gr. 10cm z oporem z betonu C12/15 0,05 m3/mb</t>
  </si>
  <si>
    <t>D.03.02.01</t>
  </si>
  <si>
    <t>D.06.03.02</t>
  </si>
  <si>
    <t xml:space="preserve"> PLANTOWANIE</t>
  </si>
  <si>
    <t>Plantowanie skarp i poboczy wykopów</t>
  </si>
  <si>
    <t>D.06.04.01</t>
  </si>
  <si>
    <t>D.06.02.01</t>
  </si>
  <si>
    <t>WK netto</t>
  </si>
  <si>
    <t>VAT 23%</t>
  </si>
  <si>
    <t>WK brutto</t>
  </si>
  <si>
    <t>Podpis Wykonawcy</t>
  </si>
  <si>
    <t>D.04.02.01</t>
  </si>
  <si>
    <t>D.04.03.01</t>
  </si>
  <si>
    <t>m2</t>
  </si>
  <si>
    <t>Oczyszczenie i skropienie nawierzchni istn. Emulsją asfaltową w ilości 0,5 kg/m2 - 2750+18220</t>
  </si>
  <si>
    <t>D.04.03.02</t>
  </si>
  <si>
    <t xml:space="preserve">Oczyszczenie i skropienie nawierzchni istn. Emulsją asfaltową w ilości 0,2 kg/m2 </t>
  </si>
  <si>
    <t>Oczyszczenie i skropienie nawierzchni istn. Emulsją asfaltową w ilości 0,7 kg/m2</t>
  </si>
  <si>
    <t>D.08.01.01b</t>
  </si>
  <si>
    <t>Przepusty rurowe - rury PEHD o śr. 40 cm</t>
  </si>
  <si>
    <t xml:space="preserve">Wyrownanie istniejącej podbudowy mieszanką mineralno-asfaltowa AC 1 Wz wbudowaniem mechanicznym minimalna grubość 3 cm, śr. gr. 6 cm  - cała szerokość drogi oraz ułożenie wartwy wiążącej AC 16W gr. 6 cm na zjazdach i poszerzeniu. </t>
  </si>
  <si>
    <t>Ułożenie warstwy z kruszywa łamanego stabilizowanego mechanicznie na poboczach szer. 1,0 mb gr. 10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</si>
</sst>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10"/>
      <name val="Arial"/>
      <family val="2"/>
      <charset val="238"/>
    </font>
    <font>
      <b/>
      <i/>
      <sz val="11"/>
      <name val="Arial CE"/>
      <family val="2"/>
      <charset val="238"/>
    </font>
    <font>
      <b/>
      <i/>
      <sz val="13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u/>
      <sz val="11"/>
      <name val="Arial CE"/>
      <family val="2"/>
      <charset val="238"/>
    </font>
    <font>
      <sz val="8"/>
      <name val="Arial CE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43" fontId="3" fillId="0" borderId="0" xfId="1" applyFont="1" applyFill="1"/>
    <xf numFmtId="0" fontId="0" fillId="0" borderId="0" xfId="0" applyFont="1" applyFill="1"/>
    <xf numFmtId="4" fontId="6" fillId="0" borderId="9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left" vertical="center" wrapText="1"/>
    </xf>
    <xf numFmtId="4" fontId="0" fillId="2" borderId="12" xfId="0" applyNumberFormat="1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left" vertical="center" wrapText="1"/>
    </xf>
    <xf numFmtId="4" fontId="10" fillId="2" borderId="6" xfId="0" applyNumberFormat="1" applyFont="1" applyFill="1" applyBorder="1" applyAlignment="1">
      <alignment horizontal="center" vertical="center"/>
    </xf>
    <xf numFmtId="4" fontId="10" fillId="2" borderId="15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4" fontId="10" fillId="0" borderId="15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NumberFormat="1" applyFont="1" applyFill="1" applyBorder="1" applyAlignment="1">
      <alignment horizontal="left" vertical="center" wrapText="1"/>
    </xf>
    <xf numFmtId="4" fontId="10" fillId="2" borderId="17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4" fontId="10" fillId="0" borderId="18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14" fillId="2" borderId="20" xfId="0" applyNumberFormat="1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/>
    </xf>
    <xf numFmtId="4" fontId="10" fillId="2" borderId="20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left" vertical="center" wrapText="1"/>
    </xf>
    <xf numFmtId="4" fontId="10" fillId="0" borderId="20" xfId="0" applyNumberFormat="1" applyFont="1" applyFill="1" applyBorder="1" applyAlignment="1">
      <alignment horizontal="center" vertical="center"/>
    </xf>
    <xf numFmtId="3" fontId="10" fillId="0" borderId="2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left" wrapText="1"/>
    </xf>
    <xf numFmtId="4" fontId="0" fillId="3" borderId="0" xfId="0" applyNumberFormat="1" applyFont="1" applyFill="1" applyAlignment="1">
      <alignment vertical="center"/>
    </xf>
    <xf numFmtId="4" fontId="0" fillId="0" borderId="0" xfId="0" applyNumberFormat="1" applyFont="1" applyFill="1"/>
    <xf numFmtId="4" fontId="0" fillId="4" borderId="0" xfId="0" applyNumberFormat="1" applyFont="1" applyFill="1" applyAlignment="1">
      <alignment vertical="center"/>
    </xf>
    <xf numFmtId="4" fontId="10" fillId="0" borderId="10" xfId="0" applyNumberFormat="1" applyFont="1" applyFill="1" applyBorder="1" applyAlignment="1">
      <alignment horizontal="center" vertical="center"/>
    </xf>
    <xf numFmtId="0" fontId="0" fillId="0" borderId="21" xfId="0" applyFont="1" applyFill="1" applyBorder="1"/>
    <xf numFmtId="0" fontId="0" fillId="0" borderId="0" xfId="0" applyNumberFormat="1" applyFont="1" applyFill="1" applyAlignment="1">
      <alignment horizontal="right" wrapText="1"/>
    </xf>
    <xf numFmtId="0" fontId="6" fillId="5" borderId="14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6" xfId="0" applyNumberFormat="1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/>
    </xf>
    <xf numFmtId="4" fontId="10" fillId="5" borderId="6" xfId="0" applyNumberFormat="1" applyFont="1" applyFill="1" applyBorder="1" applyAlignment="1">
      <alignment horizontal="center" vertical="center"/>
    </xf>
    <xf numFmtId="4" fontId="10" fillId="5" borderId="15" xfId="0" applyNumberFormat="1" applyFont="1" applyFill="1" applyBorder="1" applyAlignment="1">
      <alignment horizontal="center" vertical="center"/>
    </xf>
    <xf numFmtId="43" fontId="3" fillId="4" borderId="0" xfId="1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4" fontId="0" fillId="0" borderId="6" xfId="0" applyNumberFormat="1" applyFont="1" applyFill="1" applyBorder="1" applyAlignment="1">
      <alignment horizontal="center" vertical="center"/>
    </xf>
    <xf numFmtId="4" fontId="0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4" fontId="10" fillId="0" borderId="23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0"/>
  <sheetViews>
    <sheetView tabSelected="1" topLeftCell="A37" workbookViewId="0">
      <selection activeCell="I72" sqref="I72"/>
    </sheetView>
  </sheetViews>
  <sheetFormatPr defaultColWidth="9.140625" defaultRowHeight="15"/>
  <cols>
    <col min="1" max="1" width="4.140625" style="42" customWidth="1"/>
    <col min="2" max="2" width="9.85546875" style="43" customWidth="1"/>
    <col min="3" max="3" width="47.7109375" style="44" customWidth="1"/>
    <col min="4" max="4" width="6.140625" style="2" customWidth="1"/>
    <col min="5" max="5" width="8" style="45" customWidth="1"/>
    <col min="6" max="6" width="11.5703125" style="46" customWidth="1"/>
    <col min="7" max="7" width="16" style="2" customWidth="1"/>
    <col min="8" max="8" width="16.85546875" style="1" customWidth="1"/>
    <col min="9" max="16384" width="9.140625" style="2"/>
  </cols>
  <sheetData>
    <row r="1" spans="1:8" ht="35.25" customHeight="1">
      <c r="A1" s="64" t="s">
        <v>73</v>
      </c>
      <c r="B1" s="64"/>
      <c r="C1" s="64"/>
      <c r="D1" s="64"/>
      <c r="E1" s="64"/>
      <c r="F1" s="64"/>
      <c r="G1" s="64"/>
    </row>
    <row r="2" spans="1:8" ht="3.75" customHeight="1">
      <c r="A2" s="65"/>
      <c r="B2" s="65"/>
      <c r="C2" s="65"/>
      <c r="D2" s="65"/>
      <c r="E2" s="65"/>
      <c r="F2" s="65"/>
      <c r="G2" s="65"/>
    </row>
    <row r="3" spans="1:8" ht="57.75" customHeight="1">
      <c r="A3" s="66" t="s">
        <v>74</v>
      </c>
      <c r="B3" s="66"/>
      <c r="C3" s="66"/>
      <c r="D3" s="66"/>
      <c r="E3" s="66"/>
      <c r="F3" s="66"/>
      <c r="G3" s="66"/>
    </row>
    <row r="4" spans="1:8" ht="6" customHeight="1" thickBot="1">
      <c r="A4" s="67"/>
      <c r="B4" s="67"/>
      <c r="C4" s="67"/>
      <c r="D4" s="67"/>
      <c r="E4" s="67"/>
      <c r="F4" s="67"/>
      <c r="G4" s="67"/>
    </row>
    <row r="5" spans="1:8" ht="12.75" customHeight="1" thickBot="1">
      <c r="A5" s="68" t="s">
        <v>0</v>
      </c>
      <c r="B5" s="70" t="s">
        <v>75</v>
      </c>
      <c r="C5" s="72" t="s">
        <v>1</v>
      </c>
      <c r="D5" s="74" t="s">
        <v>2</v>
      </c>
      <c r="E5" s="74"/>
      <c r="F5" s="75" t="s">
        <v>3</v>
      </c>
      <c r="G5" s="61" t="s">
        <v>4</v>
      </c>
    </row>
    <row r="6" spans="1:8" ht="11.25" customHeight="1" thickBot="1">
      <c r="A6" s="68"/>
      <c r="B6" s="70"/>
      <c r="C6" s="72"/>
      <c r="D6" s="74"/>
      <c r="E6" s="74"/>
      <c r="F6" s="75"/>
      <c r="G6" s="61"/>
    </row>
    <row r="7" spans="1:8" ht="1.5" customHeight="1" thickBot="1">
      <c r="A7" s="68"/>
      <c r="B7" s="70"/>
      <c r="C7" s="72"/>
      <c r="D7" s="62" t="s">
        <v>5</v>
      </c>
      <c r="E7" s="62" t="s">
        <v>6</v>
      </c>
      <c r="F7" s="75"/>
      <c r="G7" s="61"/>
    </row>
    <row r="8" spans="1:8" ht="15.75" thickBot="1">
      <c r="A8" s="69"/>
      <c r="B8" s="71"/>
      <c r="C8" s="73"/>
      <c r="D8" s="63"/>
      <c r="E8" s="63"/>
      <c r="F8" s="3" t="s">
        <v>7</v>
      </c>
      <c r="G8" s="4" t="s">
        <v>7</v>
      </c>
    </row>
    <row r="9" spans="1:8" s="11" customFormat="1" ht="18" customHeight="1" thickTop="1">
      <c r="A9" s="5"/>
      <c r="B9" s="6" t="s">
        <v>8</v>
      </c>
      <c r="C9" s="7" t="s">
        <v>9</v>
      </c>
      <c r="D9" s="8" t="s">
        <v>10</v>
      </c>
      <c r="E9" s="8" t="s">
        <v>10</v>
      </c>
      <c r="F9" s="8"/>
      <c r="G9" s="9"/>
      <c r="H9" s="10"/>
    </row>
    <row r="10" spans="1:8" s="11" customFormat="1">
      <c r="A10" s="12"/>
      <c r="B10" s="13" t="s">
        <v>11</v>
      </c>
      <c r="C10" s="14" t="s">
        <v>12</v>
      </c>
      <c r="D10" s="15" t="s">
        <v>10</v>
      </c>
      <c r="E10" s="15" t="s">
        <v>10</v>
      </c>
      <c r="F10" s="15"/>
      <c r="G10" s="16"/>
      <c r="H10" s="10"/>
    </row>
    <row r="11" spans="1:8" s="11" customFormat="1" ht="30" customHeight="1">
      <c r="A11" s="17">
        <v>1</v>
      </c>
      <c r="B11" s="18"/>
      <c r="C11" s="19" t="s">
        <v>13</v>
      </c>
      <c r="D11" s="20" t="s">
        <v>14</v>
      </c>
      <c r="E11" s="21">
        <v>3.1429999999999998</v>
      </c>
      <c r="F11" s="22"/>
      <c r="G11" s="23"/>
      <c r="H11" s="10"/>
    </row>
    <row r="12" spans="1:8" s="11" customFormat="1" ht="22.5" customHeight="1">
      <c r="A12" s="17">
        <v>2</v>
      </c>
      <c r="B12" s="18"/>
      <c r="C12" s="19" t="s">
        <v>15</v>
      </c>
      <c r="D12" s="20" t="s">
        <v>16</v>
      </c>
      <c r="E12" s="24">
        <v>1</v>
      </c>
      <c r="F12" s="22"/>
      <c r="G12" s="23"/>
      <c r="H12" s="10"/>
    </row>
    <row r="13" spans="1:8" s="11" customFormat="1">
      <c r="A13" s="12"/>
      <c r="B13" s="13" t="s">
        <v>17</v>
      </c>
      <c r="C13" s="14" t="s">
        <v>18</v>
      </c>
      <c r="D13" s="25" t="s">
        <v>10</v>
      </c>
      <c r="E13" s="15" t="s">
        <v>10</v>
      </c>
      <c r="F13" s="15"/>
      <c r="G13" s="16"/>
      <c r="H13" s="10"/>
    </row>
    <row r="14" spans="1:8" s="11" customFormat="1" ht="54.75" customHeight="1">
      <c r="A14" s="26">
        <v>3</v>
      </c>
      <c r="B14" s="18"/>
      <c r="C14" s="19" t="s">
        <v>76</v>
      </c>
      <c r="D14" s="20" t="s">
        <v>19</v>
      </c>
      <c r="E14" s="24">
        <v>10</v>
      </c>
      <c r="F14" s="22"/>
      <c r="G14" s="23"/>
      <c r="H14" s="10"/>
    </row>
    <row r="15" spans="1:8" s="11" customFormat="1" ht="30" customHeight="1">
      <c r="A15" s="26">
        <v>4</v>
      </c>
      <c r="B15" s="18"/>
      <c r="C15" s="19" t="s">
        <v>77</v>
      </c>
      <c r="D15" s="20" t="s">
        <v>20</v>
      </c>
      <c r="E15" s="22">
        <v>0.08</v>
      </c>
      <c r="F15" s="22"/>
      <c r="G15" s="23"/>
      <c r="H15" s="10"/>
    </row>
    <row r="16" spans="1:8" s="11" customFormat="1" ht="30" customHeight="1">
      <c r="A16" s="26">
        <v>5</v>
      </c>
      <c r="B16" s="18"/>
      <c r="C16" s="19" t="s">
        <v>78</v>
      </c>
      <c r="D16" s="20" t="s">
        <v>21</v>
      </c>
      <c r="E16" s="22">
        <v>350</v>
      </c>
      <c r="F16" s="22"/>
      <c r="G16" s="23"/>
      <c r="H16" s="10"/>
    </row>
    <row r="17" spans="1:8" s="11" customFormat="1">
      <c r="A17" s="12"/>
      <c r="B17" s="13" t="s">
        <v>32</v>
      </c>
      <c r="C17" s="14" t="s">
        <v>22</v>
      </c>
      <c r="D17" s="25" t="s">
        <v>10</v>
      </c>
      <c r="E17" s="15" t="s">
        <v>10</v>
      </c>
      <c r="F17" s="15"/>
      <c r="G17" s="16"/>
      <c r="H17" s="10"/>
    </row>
    <row r="18" spans="1:8" s="11" customFormat="1" ht="30" customHeight="1">
      <c r="A18" s="26">
        <v>6</v>
      </c>
      <c r="B18" s="18"/>
      <c r="C18" s="19" t="s">
        <v>79</v>
      </c>
      <c r="D18" s="20" t="s">
        <v>21</v>
      </c>
      <c r="E18" s="22">
        <v>1250</v>
      </c>
      <c r="F18" s="22"/>
      <c r="G18" s="23"/>
      <c r="H18" s="10"/>
    </row>
    <row r="19" spans="1:8" s="11" customFormat="1">
      <c r="A19" s="12"/>
      <c r="B19" s="13" t="s">
        <v>23</v>
      </c>
      <c r="C19" s="14" t="s">
        <v>24</v>
      </c>
      <c r="D19" s="25" t="s">
        <v>10</v>
      </c>
      <c r="E19" s="15" t="s">
        <v>10</v>
      </c>
      <c r="F19" s="15"/>
      <c r="G19" s="16"/>
      <c r="H19" s="10"/>
    </row>
    <row r="20" spans="1:8" s="11" customFormat="1" ht="30" customHeight="1">
      <c r="A20" s="26">
        <v>7</v>
      </c>
      <c r="B20" s="18"/>
      <c r="C20" s="19" t="s">
        <v>80</v>
      </c>
      <c r="D20" s="18" t="s">
        <v>25</v>
      </c>
      <c r="E20" s="27">
        <v>1150</v>
      </c>
      <c r="F20" s="22"/>
      <c r="G20" s="23"/>
      <c r="H20" s="10"/>
    </row>
    <row r="21" spans="1:8" s="11" customFormat="1" ht="30" customHeight="1">
      <c r="A21" s="26">
        <v>8</v>
      </c>
      <c r="B21" s="18"/>
      <c r="C21" s="19" t="s">
        <v>81</v>
      </c>
      <c r="D21" s="18" t="s">
        <v>25</v>
      </c>
      <c r="E21" s="27">
        <v>4120</v>
      </c>
      <c r="F21" s="22"/>
      <c r="G21" s="23"/>
      <c r="H21" s="10"/>
    </row>
    <row r="22" spans="1:8" s="11" customFormat="1" ht="30" customHeight="1">
      <c r="A22" s="26">
        <v>9</v>
      </c>
      <c r="B22" s="18"/>
      <c r="C22" s="19" t="s">
        <v>26</v>
      </c>
      <c r="D22" s="18" t="s">
        <v>27</v>
      </c>
      <c r="E22" s="27">
        <f>14.3+150</f>
        <v>164.3</v>
      </c>
      <c r="F22" s="22"/>
      <c r="G22" s="23"/>
      <c r="H22" s="10"/>
    </row>
    <row r="23" spans="1:8" s="11" customFormat="1" ht="30" customHeight="1">
      <c r="A23" s="26">
        <v>10</v>
      </c>
      <c r="B23" s="18"/>
      <c r="C23" s="19" t="s">
        <v>28</v>
      </c>
      <c r="D23" s="18" t="s">
        <v>27</v>
      </c>
      <c r="E23" s="27">
        <v>8</v>
      </c>
      <c r="F23" s="22"/>
      <c r="G23" s="23"/>
      <c r="H23" s="10"/>
    </row>
    <row r="24" spans="1:8" s="11" customFormat="1" ht="30" customHeight="1">
      <c r="A24" s="26">
        <v>11</v>
      </c>
      <c r="B24" s="18"/>
      <c r="C24" s="19" t="s">
        <v>82</v>
      </c>
      <c r="D24" s="18" t="s">
        <v>29</v>
      </c>
      <c r="E24" s="27">
        <v>7.6</v>
      </c>
      <c r="F24" s="22"/>
      <c r="G24" s="23"/>
      <c r="H24" s="10"/>
    </row>
    <row r="25" spans="1:8" s="11" customFormat="1" ht="30" customHeight="1">
      <c r="A25" s="26">
        <v>12</v>
      </c>
      <c r="B25" s="18"/>
      <c r="C25" s="19" t="s">
        <v>83</v>
      </c>
      <c r="D25" s="18" t="s">
        <v>25</v>
      </c>
      <c r="E25" s="27">
        <v>1360</v>
      </c>
      <c r="F25" s="22"/>
      <c r="G25" s="23"/>
      <c r="H25" s="10"/>
    </row>
    <row r="26" spans="1:8" s="11" customFormat="1" ht="12.75" customHeight="1">
      <c r="A26" s="12"/>
      <c r="B26" s="28" t="s">
        <v>30</v>
      </c>
      <c r="C26" s="29" t="s">
        <v>31</v>
      </c>
      <c r="D26" s="13" t="s">
        <v>10</v>
      </c>
      <c r="E26" s="15" t="s">
        <v>10</v>
      </c>
      <c r="F26" s="15"/>
      <c r="G26" s="30"/>
      <c r="H26" s="10"/>
    </row>
    <row r="27" spans="1:8" s="11" customFormat="1">
      <c r="A27" s="12"/>
      <c r="B27" s="13" t="s">
        <v>32</v>
      </c>
      <c r="C27" s="14" t="s">
        <v>33</v>
      </c>
      <c r="D27" s="31" t="s">
        <v>10</v>
      </c>
      <c r="E27" s="15" t="s">
        <v>10</v>
      </c>
      <c r="F27" s="15"/>
      <c r="G27" s="16"/>
      <c r="H27" s="10"/>
    </row>
    <row r="28" spans="1:8" s="11" customFormat="1" ht="30" customHeight="1">
      <c r="A28" s="17">
        <v>13</v>
      </c>
      <c r="B28" s="18"/>
      <c r="C28" s="19" t="s">
        <v>84</v>
      </c>
      <c r="D28" s="18" t="s">
        <v>34</v>
      </c>
      <c r="E28" s="22">
        <f>(53*0.7+51*0.65+90*0.8+24*1.2+98*1.3+140*1.1+(6291-53-51-90-24-98-140)*0.545*0.3)*0.5</f>
        <v>703.23625000000004</v>
      </c>
      <c r="F28" s="22"/>
      <c r="G28" s="32"/>
      <c r="H28" s="10"/>
    </row>
    <row r="29" spans="1:8" s="11" customFormat="1">
      <c r="A29" s="12"/>
      <c r="B29" s="13" t="s">
        <v>104</v>
      </c>
      <c r="C29" s="14" t="s">
        <v>35</v>
      </c>
      <c r="D29" s="31" t="s">
        <v>10</v>
      </c>
      <c r="E29" s="15" t="s">
        <v>10</v>
      </c>
      <c r="F29" s="15"/>
      <c r="G29" s="16"/>
      <c r="H29" s="10"/>
    </row>
    <row r="30" spans="1:8" s="11" customFormat="1" ht="30" customHeight="1">
      <c r="A30" s="17">
        <v>14</v>
      </c>
      <c r="B30" s="20"/>
      <c r="C30" s="19" t="s">
        <v>85</v>
      </c>
      <c r="D30" s="18" t="s">
        <v>25</v>
      </c>
      <c r="E30" s="22">
        <f>E34+E35</f>
        <v>4729.95</v>
      </c>
      <c r="F30" s="27"/>
      <c r="G30" s="23"/>
      <c r="H30" s="10"/>
    </row>
    <row r="31" spans="1:8" s="11" customFormat="1" ht="30" customHeight="1">
      <c r="A31" s="17">
        <v>15</v>
      </c>
      <c r="B31" s="20"/>
      <c r="C31" s="19" t="s">
        <v>86</v>
      </c>
      <c r="D31" s="18" t="s">
        <v>25</v>
      </c>
      <c r="E31" s="22">
        <f>E36</f>
        <v>1809</v>
      </c>
      <c r="F31" s="27"/>
      <c r="G31" s="23"/>
      <c r="H31" s="10"/>
    </row>
    <row r="32" spans="1:8" s="11" customFormat="1" ht="18" customHeight="1">
      <c r="A32" s="12"/>
      <c r="B32" s="28" t="s">
        <v>36</v>
      </c>
      <c r="C32" s="29" t="s">
        <v>37</v>
      </c>
      <c r="D32" s="13" t="s">
        <v>10</v>
      </c>
      <c r="E32" s="15" t="s">
        <v>10</v>
      </c>
      <c r="F32" s="15"/>
      <c r="G32" s="16"/>
      <c r="H32" s="10"/>
    </row>
    <row r="33" spans="1:8" s="11" customFormat="1">
      <c r="A33" s="12"/>
      <c r="B33" s="13" t="s">
        <v>38</v>
      </c>
      <c r="C33" s="14" t="s">
        <v>39</v>
      </c>
      <c r="D33" s="13" t="s">
        <v>10</v>
      </c>
      <c r="E33" s="15" t="s">
        <v>10</v>
      </c>
      <c r="F33" s="15"/>
      <c r="G33" s="16"/>
      <c r="H33" s="10"/>
    </row>
    <row r="34" spans="1:8" s="11" customFormat="1" ht="33.75">
      <c r="A34" s="17">
        <v>16</v>
      </c>
      <c r="B34" s="20"/>
      <c r="C34" s="19" t="s">
        <v>40</v>
      </c>
      <c r="D34" s="18" t="s">
        <v>25</v>
      </c>
      <c r="E34" s="22">
        <f>924+436</f>
        <v>1360</v>
      </c>
      <c r="F34" s="22"/>
      <c r="G34" s="23"/>
      <c r="H34" s="10"/>
    </row>
    <row r="35" spans="1:8" s="11" customFormat="1" ht="33.75">
      <c r="A35" s="17">
        <v>17</v>
      </c>
      <c r="B35" s="20"/>
      <c r="C35" s="19" t="s">
        <v>41</v>
      </c>
      <c r="D35" s="18" t="s">
        <v>25</v>
      </c>
      <c r="E35" s="22">
        <f>53*0.7+51*0.65+90*0.8+24*1.2+98*1.3+140*1.1+(6291-53-51-90-24-98-140)*0.5</f>
        <v>3369.95</v>
      </c>
      <c r="F35" s="22"/>
      <c r="G35" s="23"/>
      <c r="H35" s="10"/>
    </row>
    <row r="36" spans="1:8" s="11" customFormat="1" ht="35.25" customHeight="1">
      <c r="A36" s="17">
        <v>18</v>
      </c>
      <c r="B36" s="20"/>
      <c r="C36" s="19" t="s">
        <v>42</v>
      </c>
      <c r="D36" s="18" t="s">
        <v>25</v>
      </c>
      <c r="E36" s="22">
        <f>1775+34</f>
        <v>1809</v>
      </c>
      <c r="F36" s="22"/>
      <c r="G36" s="23"/>
      <c r="H36" s="10"/>
    </row>
    <row r="37" spans="1:8" s="11" customFormat="1" ht="13.5" customHeight="1">
      <c r="A37" s="12"/>
      <c r="B37" s="13" t="s">
        <v>43</v>
      </c>
      <c r="C37" s="14" t="s">
        <v>44</v>
      </c>
      <c r="D37" s="13" t="s">
        <v>10</v>
      </c>
      <c r="E37" s="15" t="s">
        <v>10</v>
      </c>
      <c r="F37" s="15"/>
      <c r="G37" s="16"/>
      <c r="H37" s="10"/>
    </row>
    <row r="38" spans="1:8" s="11" customFormat="1" ht="42.75" customHeight="1">
      <c r="A38" s="17">
        <v>19</v>
      </c>
      <c r="B38" s="20"/>
      <c r="C38" s="19" t="s">
        <v>45</v>
      </c>
      <c r="D38" s="18" t="s">
        <v>25</v>
      </c>
      <c r="E38" s="22">
        <f>1775+34</f>
        <v>1809</v>
      </c>
      <c r="F38" s="22"/>
      <c r="G38" s="23"/>
      <c r="H38" s="10"/>
    </row>
    <row r="39" spans="1:8" s="11" customFormat="1" ht="36.75" customHeight="1">
      <c r="A39" s="17">
        <v>20</v>
      </c>
      <c r="B39" s="20"/>
      <c r="C39" s="19" t="s">
        <v>46</v>
      </c>
      <c r="D39" s="18" t="s">
        <v>25</v>
      </c>
      <c r="E39" s="22">
        <f>E35</f>
        <v>3369.95</v>
      </c>
      <c r="F39" s="22"/>
      <c r="G39" s="23"/>
      <c r="H39" s="10"/>
    </row>
    <row r="40" spans="1:8" s="11" customFormat="1" ht="36.75" customHeight="1">
      <c r="A40" s="17">
        <v>21</v>
      </c>
      <c r="B40" s="20"/>
      <c r="C40" s="19" t="s">
        <v>47</v>
      </c>
      <c r="D40" s="18" t="s">
        <v>25</v>
      </c>
      <c r="E40" s="22">
        <f>E34</f>
        <v>1360</v>
      </c>
      <c r="F40" s="22"/>
      <c r="G40" s="23"/>
      <c r="H40" s="10"/>
    </row>
    <row r="41" spans="1:8" s="11" customFormat="1" ht="45.75" customHeight="1">
      <c r="A41" s="17">
        <v>22</v>
      </c>
      <c r="B41" s="20" t="s">
        <v>87</v>
      </c>
      <c r="C41" s="19" t="s">
        <v>88</v>
      </c>
      <c r="D41" s="18" t="s">
        <v>25</v>
      </c>
      <c r="E41" s="22">
        <v>6291</v>
      </c>
      <c r="F41" s="22"/>
      <c r="G41" s="23"/>
      <c r="H41" s="10"/>
    </row>
    <row r="42" spans="1:8" s="11" customFormat="1" ht="18" customHeight="1">
      <c r="A42" s="12"/>
      <c r="B42" s="28"/>
      <c r="C42" s="29" t="s">
        <v>48</v>
      </c>
      <c r="D42" s="13" t="s">
        <v>10</v>
      </c>
      <c r="E42" s="15" t="s">
        <v>10</v>
      </c>
      <c r="F42" s="15"/>
      <c r="G42" s="16"/>
      <c r="H42" s="10"/>
    </row>
    <row r="43" spans="1:8" s="11" customFormat="1">
      <c r="A43" s="12"/>
      <c r="B43" s="13"/>
      <c r="C43" s="14" t="s">
        <v>50</v>
      </c>
      <c r="D43" s="13" t="s">
        <v>10</v>
      </c>
      <c r="E43" s="15" t="s">
        <v>10</v>
      </c>
      <c r="F43" s="15"/>
      <c r="G43" s="16"/>
      <c r="H43" s="10"/>
    </row>
    <row r="44" spans="1:8" s="11" customFormat="1" ht="22.5">
      <c r="A44" s="51">
        <v>23</v>
      </c>
      <c r="B44" s="52" t="s">
        <v>105</v>
      </c>
      <c r="C44" s="53" t="s">
        <v>107</v>
      </c>
      <c r="D44" s="54" t="s">
        <v>106</v>
      </c>
      <c r="E44" s="55">
        <v>20972</v>
      </c>
      <c r="F44" s="55"/>
      <c r="G44" s="56"/>
      <c r="H44" s="10"/>
    </row>
    <row r="45" spans="1:8" s="11" customFormat="1" ht="45">
      <c r="A45" s="17">
        <v>24</v>
      </c>
      <c r="B45" s="54" t="s">
        <v>49</v>
      </c>
      <c r="C45" s="19" t="s">
        <v>51</v>
      </c>
      <c r="D45" s="18" t="s">
        <v>25</v>
      </c>
      <c r="E45" s="22">
        <f>1000*2.75</f>
        <v>2750</v>
      </c>
      <c r="F45" s="22"/>
      <c r="G45" s="23"/>
      <c r="H45" s="10"/>
    </row>
    <row r="46" spans="1:8" s="11" customFormat="1" ht="52.5" customHeight="1">
      <c r="A46" s="17">
        <v>25</v>
      </c>
      <c r="B46" s="54" t="s">
        <v>49</v>
      </c>
      <c r="C46" s="19" t="s">
        <v>113</v>
      </c>
      <c r="D46" s="18" t="s">
        <v>25</v>
      </c>
      <c r="E46" s="22">
        <f>17298+924</f>
        <v>18222</v>
      </c>
      <c r="F46" s="22"/>
      <c r="G46" s="23"/>
      <c r="H46" s="10"/>
    </row>
    <row r="47" spans="1:8" s="11" customFormat="1">
      <c r="A47" s="12"/>
      <c r="B47" s="13" t="s">
        <v>52</v>
      </c>
      <c r="C47" s="14" t="s">
        <v>53</v>
      </c>
      <c r="D47" s="13" t="s">
        <v>10</v>
      </c>
      <c r="E47" s="15" t="s">
        <v>10</v>
      </c>
      <c r="F47" s="15"/>
      <c r="G47" s="16"/>
      <c r="H47" s="10"/>
    </row>
    <row r="48" spans="1:8" s="58" customFormat="1" ht="22.5">
      <c r="A48" s="51">
        <v>26</v>
      </c>
      <c r="B48" s="52" t="s">
        <v>108</v>
      </c>
      <c r="C48" s="53" t="s">
        <v>109</v>
      </c>
      <c r="D48" s="54" t="s">
        <v>106</v>
      </c>
      <c r="E48" s="55">
        <v>18222</v>
      </c>
      <c r="F48" s="55"/>
      <c r="G48" s="56"/>
      <c r="H48" s="57"/>
    </row>
    <row r="49" spans="1:8" s="11" customFormat="1" ht="42" customHeight="1">
      <c r="A49" s="17">
        <v>27</v>
      </c>
      <c r="B49" s="54" t="s">
        <v>52</v>
      </c>
      <c r="C49" s="19" t="s">
        <v>54</v>
      </c>
      <c r="D49" s="18" t="s">
        <v>25</v>
      </c>
      <c r="E49" s="22">
        <f>E46</f>
        <v>18222</v>
      </c>
      <c r="F49" s="22"/>
      <c r="G49" s="23"/>
      <c r="H49" s="10"/>
    </row>
    <row r="50" spans="1:8" s="11" customFormat="1">
      <c r="A50" s="12"/>
      <c r="B50" s="13" t="s">
        <v>55</v>
      </c>
      <c r="C50" s="14" t="s">
        <v>56</v>
      </c>
      <c r="D50" s="13" t="s">
        <v>10</v>
      </c>
      <c r="E50" s="15" t="s">
        <v>10</v>
      </c>
      <c r="F50" s="15"/>
      <c r="G50" s="16"/>
      <c r="H50" s="10"/>
    </row>
    <row r="51" spans="1:8" s="11" customFormat="1" ht="30" customHeight="1">
      <c r="A51" s="17">
        <v>28</v>
      </c>
      <c r="B51" s="20"/>
      <c r="C51" s="19" t="s">
        <v>57</v>
      </c>
      <c r="D51" s="18" t="s">
        <v>25</v>
      </c>
      <c r="E51" s="22">
        <v>436</v>
      </c>
      <c r="F51" s="22"/>
      <c r="G51" s="23"/>
      <c r="H51" s="10"/>
    </row>
    <row r="52" spans="1:8" s="11" customFormat="1" ht="21" customHeight="1">
      <c r="A52" s="12"/>
      <c r="B52" s="13"/>
      <c r="C52" s="14" t="s">
        <v>89</v>
      </c>
      <c r="D52" s="13" t="s">
        <v>10</v>
      </c>
      <c r="E52" s="15" t="s">
        <v>10</v>
      </c>
      <c r="F52" s="15"/>
      <c r="G52" s="16"/>
      <c r="H52" s="10"/>
    </row>
    <row r="53" spans="1:8" s="58" customFormat="1" ht="21" customHeight="1">
      <c r="A53" s="60">
        <v>29</v>
      </c>
      <c r="B53" s="52" t="s">
        <v>108</v>
      </c>
      <c r="C53" s="53" t="s">
        <v>110</v>
      </c>
      <c r="D53" s="54" t="s">
        <v>106</v>
      </c>
      <c r="E53" s="55">
        <v>1809</v>
      </c>
      <c r="F53" s="55"/>
      <c r="G53" s="56"/>
      <c r="H53" s="57"/>
    </row>
    <row r="54" spans="1:8" s="11" customFormat="1" ht="33" customHeight="1">
      <c r="A54" s="59">
        <v>30</v>
      </c>
      <c r="B54" s="20" t="s">
        <v>52</v>
      </c>
      <c r="C54" s="19" t="s">
        <v>58</v>
      </c>
      <c r="D54" s="18" t="s">
        <v>25</v>
      </c>
      <c r="E54" s="22">
        <f>E38</f>
        <v>1809</v>
      </c>
      <c r="F54" s="22"/>
      <c r="G54" s="23"/>
      <c r="H54" s="10"/>
    </row>
    <row r="55" spans="1:8" s="11" customFormat="1" ht="30" customHeight="1">
      <c r="A55" s="12"/>
      <c r="B55" s="28" t="s">
        <v>59</v>
      </c>
      <c r="C55" s="29" t="s">
        <v>60</v>
      </c>
      <c r="D55" s="13" t="s">
        <v>10</v>
      </c>
      <c r="E55" s="15" t="s">
        <v>10</v>
      </c>
      <c r="F55" s="15"/>
      <c r="G55" s="16"/>
      <c r="H55" s="10"/>
    </row>
    <row r="56" spans="1:8" s="11" customFormat="1">
      <c r="A56" s="12"/>
      <c r="B56" s="13" t="s">
        <v>98</v>
      </c>
      <c r="C56" s="14" t="s">
        <v>61</v>
      </c>
      <c r="D56" s="13" t="s">
        <v>10</v>
      </c>
      <c r="E56" s="15" t="s">
        <v>10</v>
      </c>
      <c r="F56" s="15"/>
      <c r="G56" s="16"/>
      <c r="H56" s="10"/>
    </row>
    <row r="57" spans="1:8" s="11" customFormat="1" ht="30" customHeight="1">
      <c r="A57" s="17">
        <v>31</v>
      </c>
      <c r="B57" s="20"/>
      <c r="C57" s="19" t="s">
        <v>62</v>
      </c>
      <c r="D57" s="18" t="s">
        <v>27</v>
      </c>
      <c r="E57" s="22">
        <v>4550</v>
      </c>
      <c r="F57" s="22"/>
      <c r="G57" s="23"/>
      <c r="H57" s="10"/>
    </row>
    <row r="58" spans="1:8" s="11" customFormat="1" ht="18" customHeight="1">
      <c r="A58" s="12"/>
      <c r="B58" s="28" t="s">
        <v>63</v>
      </c>
      <c r="C58" s="29" t="s">
        <v>64</v>
      </c>
      <c r="D58" s="13" t="s">
        <v>10</v>
      </c>
      <c r="E58" s="15" t="s">
        <v>10</v>
      </c>
      <c r="F58" s="15"/>
      <c r="G58" s="16"/>
      <c r="H58" s="10"/>
    </row>
    <row r="59" spans="1:8" s="11" customFormat="1" ht="18" customHeight="1">
      <c r="A59" s="12"/>
      <c r="B59" s="25" t="s">
        <v>111</v>
      </c>
      <c r="C59" s="14" t="s">
        <v>65</v>
      </c>
      <c r="D59" s="13" t="s">
        <v>10</v>
      </c>
      <c r="E59" s="15" t="s">
        <v>10</v>
      </c>
      <c r="F59" s="15"/>
      <c r="G59" s="16"/>
      <c r="H59" s="10"/>
    </row>
    <row r="60" spans="1:8" s="11" customFormat="1" ht="37.5" customHeight="1">
      <c r="A60" s="26">
        <v>32</v>
      </c>
      <c r="B60" s="20"/>
      <c r="C60" s="19" t="s">
        <v>90</v>
      </c>
      <c r="D60" s="18" t="s">
        <v>27</v>
      </c>
      <c r="E60" s="22">
        <v>207</v>
      </c>
      <c r="F60" s="22"/>
      <c r="G60" s="23"/>
      <c r="H60" s="10"/>
    </row>
    <row r="61" spans="1:8" s="11" customFormat="1">
      <c r="A61" s="12"/>
      <c r="B61" s="25" t="s">
        <v>111</v>
      </c>
      <c r="C61" s="14" t="s">
        <v>66</v>
      </c>
      <c r="D61" s="13" t="s">
        <v>10</v>
      </c>
      <c r="E61" s="15" t="s">
        <v>10</v>
      </c>
      <c r="F61" s="15"/>
      <c r="G61" s="16"/>
      <c r="H61" s="10"/>
    </row>
    <row r="62" spans="1:8" s="11" customFormat="1" ht="33.75" customHeight="1">
      <c r="A62" s="26">
        <v>33</v>
      </c>
      <c r="B62" s="20"/>
      <c r="C62" s="19" t="s">
        <v>91</v>
      </c>
      <c r="D62" s="18" t="s">
        <v>27</v>
      </c>
      <c r="E62" s="22">
        <v>40</v>
      </c>
      <c r="F62" s="22"/>
      <c r="G62" s="23"/>
      <c r="H62" s="10"/>
    </row>
    <row r="63" spans="1:8" s="11" customFormat="1" ht="16.5" customHeight="1">
      <c r="A63" s="12"/>
      <c r="B63" s="25" t="s">
        <v>111</v>
      </c>
      <c r="C63" s="14" t="s">
        <v>67</v>
      </c>
      <c r="D63" s="13" t="s">
        <v>10</v>
      </c>
      <c r="E63" s="15" t="s">
        <v>10</v>
      </c>
      <c r="F63" s="15"/>
      <c r="G63" s="16"/>
      <c r="H63" s="10"/>
    </row>
    <row r="64" spans="1:8" s="11" customFormat="1" ht="33.75" customHeight="1">
      <c r="A64" s="26">
        <v>34</v>
      </c>
      <c r="B64" s="20"/>
      <c r="C64" s="19" t="s">
        <v>92</v>
      </c>
      <c r="D64" s="18" t="s">
        <v>27</v>
      </c>
      <c r="E64" s="22">
        <f>503-207</f>
        <v>296</v>
      </c>
      <c r="F64" s="22"/>
      <c r="G64" s="23"/>
      <c r="H64" s="10"/>
    </row>
    <row r="65" spans="1:8" s="11" customFormat="1">
      <c r="A65" s="12"/>
      <c r="B65" s="25" t="s">
        <v>68</v>
      </c>
      <c r="C65" s="14" t="s">
        <v>69</v>
      </c>
      <c r="D65" s="13" t="s">
        <v>10</v>
      </c>
      <c r="E65" s="15" t="s">
        <v>10</v>
      </c>
      <c r="F65" s="15"/>
      <c r="G65" s="16"/>
      <c r="H65" s="10"/>
    </row>
    <row r="66" spans="1:8" s="11" customFormat="1" ht="30" customHeight="1">
      <c r="A66" s="26">
        <v>35</v>
      </c>
      <c r="B66" s="20"/>
      <c r="C66" s="19" t="s">
        <v>93</v>
      </c>
      <c r="D66" s="18" t="s">
        <v>27</v>
      </c>
      <c r="E66" s="27">
        <v>2475</v>
      </c>
      <c r="F66" s="22"/>
      <c r="G66" s="23"/>
      <c r="H66" s="10"/>
    </row>
    <row r="67" spans="1:8" s="11" customFormat="1" ht="18" customHeight="1">
      <c r="A67" s="33"/>
      <c r="B67" s="25" t="s">
        <v>95</v>
      </c>
      <c r="C67" s="34" t="s">
        <v>96</v>
      </c>
      <c r="D67" s="35" t="s">
        <v>10</v>
      </c>
      <c r="E67" s="36" t="s">
        <v>10</v>
      </c>
      <c r="F67" s="36"/>
      <c r="G67" s="37"/>
      <c r="H67" s="10"/>
    </row>
    <row r="68" spans="1:8" s="11" customFormat="1" ht="30" customHeight="1">
      <c r="A68" s="38">
        <v>36</v>
      </c>
      <c r="B68" s="20"/>
      <c r="C68" s="39" t="s">
        <v>97</v>
      </c>
      <c r="D68" s="18" t="s">
        <v>25</v>
      </c>
      <c r="E68" s="40">
        <v>1300</v>
      </c>
      <c r="F68" s="40"/>
      <c r="G68" s="32"/>
      <c r="H68" s="10"/>
    </row>
    <row r="69" spans="1:8" s="11" customFormat="1" ht="18" customHeight="1">
      <c r="A69" s="33"/>
      <c r="B69" s="25"/>
      <c r="C69" s="34" t="s">
        <v>70</v>
      </c>
      <c r="D69" s="35" t="s">
        <v>10</v>
      </c>
      <c r="E69" s="36" t="s">
        <v>10</v>
      </c>
      <c r="F69" s="36"/>
      <c r="G69" s="37"/>
      <c r="H69" s="10"/>
    </row>
    <row r="70" spans="1:8" s="11" customFormat="1" ht="30" customHeight="1">
      <c r="A70" s="38">
        <v>37</v>
      </c>
      <c r="B70" s="20" t="s">
        <v>99</v>
      </c>
      <c r="C70" s="39" t="s">
        <v>112</v>
      </c>
      <c r="D70" s="18" t="s">
        <v>27</v>
      </c>
      <c r="E70" s="40">
        <v>260</v>
      </c>
      <c r="F70" s="40"/>
      <c r="G70" s="32"/>
      <c r="H70" s="10"/>
    </row>
    <row r="71" spans="1:8" s="11" customFormat="1" ht="30" customHeight="1">
      <c r="A71" s="38">
        <v>38</v>
      </c>
      <c r="B71" s="20" t="s">
        <v>99</v>
      </c>
      <c r="C71" s="39" t="s">
        <v>71</v>
      </c>
      <c r="D71" s="18" t="s">
        <v>19</v>
      </c>
      <c r="E71" s="40">
        <v>46</v>
      </c>
      <c r="F71" s="40"/>
      <c r="G71" s="32"/>
      <c r="H71" s="10"/>
    </row>
    <row r="72" spans="1:8" s="11" customFormat="1" ht="30" customHeight="1">
      <c r="A72" s="38">
        <v>39</v>
      </c>
      <c r="B72" s="20" t="s">
        <v>94</v>
      </c>
      <c r="C72" s="39" t="s">
        <v>72</v>
      </c>
      <c r="D72" s="18" t="s">
        <v>19</v>
      </c>
      <c r="E72" s="41">
        <v>4</v>
      </c>
      <c r="F72" s="40"/>
      <c r="G72" s="76"/>
      <c r="H72" s="10"/>
    </row>
    <row r="73" spans="1:8" s="11" customFormat="1" ht="30" customHeight="1">
      <c r="A73" s="38">
        <v>40</v>
      </c>
      <c r="B73" s="20" t="s">
        <v>43</v>
      </c>
      <c r="C73" s="39" t="s">
        <v>114</v>
      </c>
      <c r="D73" s="18" t="s">
        <v>106</v>
      </c>
      <c r="E73" s="40">
        <v>6286</v>
      </c>
      <c r="F73" s="40"/>
      <c r="G73" s="48"/>
      <c r="H73" s="10"/>
    </row>
    <row r="74" spans="1:8">
      <c r="E74" s="47"/>
      <c r="F74" s="46" t="s">
        <v>100</v>
      </c>
      <c r="G74" s="49"/>
    </row>
    <row r="75" spans="1:8">
      <c r="E75" s="47"/>
      <c r="F75" s="46" t="s">
        <v>101</v>
      </c>
      <c r="G75" s="49"/>
    </row>
    <row r="76" spans="1:8">
      <c r="E76" s="47"/>
      <c r="F76" s="46" t="s">
        <v>102</v>
      </c>
      <c r="G76" s="49"/>
    </row>
    <row r="77" spans="1:8">
      <c r="E77" s="47"/>
    </row>
    <row r="78" spans="1:8">
      <c r="C78" s="50" t="s">
        <v>103</v>
      </c>
      <c r="E78" s="47"/>
    </row>
    <row r="79" spans="1:8">
      <c r="E79" s="47"/>
    </row>
    <row r="80" spans="1:8">
      <c r="E80" s="47"/>
    </row>
    <row r="81" spans="5:5">
      <c r="E81" s="47"/>
    </row>
    <row r="82" spans="5:5">
      <c r="E82" s="47"/>
    </row>
    <row r="83" spans="5:5">
      <c r="E83" s="47"/>
    </row>
    <row r="84" spans="5:5">
      <c r="E84" s="47"/>
    </row>
    <row r="85" spans="5:5">
      <c r="E85" s="47"/>
    </row>
    <row r="86" spans="5:5">
      <c r="E86" s="47"/>
    </row>
    <row r="87" spans="5:5">
      <c r="E87" s="47"/>
    </row>
    <row r="88" spans="5:5">
      <c r="E88" s="47"/>
    </row>
    <row r="89" spans="5:5">
      <c r="E89" s="47"/>
    </row>
    <row r="90" spans="5:5">
      <c r="E90" s="47"/>
    </row>
    <row r="91" spans="5:5">
      <c r="E91" s="47"/>
    </row>
    <row r="92" spans="5:5">
      <c r="E92" s="47"/>
    </row>
    <row r="93" spans="5:5">
      <c r="E93" s="47"/>
    </row>
    <row r="94" spans="5:5">
      <c r="E94" s="47"/>
    </row>
    <row r="95" spans="5:5">
      <c r="E95" s="47"/>
    </row>
    <row r="96" spans="5:5">
      <c r="E96" s="47"/>
    </row>
    <row r="97" spans="5:5">
      <c r="E97" s="47"/>
    </row>
    <row r="98" spans="5:5">
      <c r="E98" s="47"/>
    </row>
    <row r="99" spans="5:5">
      <c r="E99" s="47"/>
    </row>
    <row r="100" spans="5:5">
      <c r="E100" s="47"/>
    </row>
    <row r="101" spans="5:5">
      <c r="E101" s="47"/>
    </row>
    <row r="102" spans="5:5">
      <c r="E102" s="47"/>
    </row>
    <row r="103" spans="5:5">
      <c r="E103" s="47"/>
    </row>
    <row r="104" spans="5:5">
      <c r="E104" s="47"/>
    </row>
    <row r="105" spans="5:5">
      <c r="E105" s="47"/>
    </row>
    <row r="106" spans="5:5">
      <c r="E106" s="47"/>
    </row>
    <row r="107" spans="5:5">
      <c r="E107" s="47"/>
    </row>
    <row r="108" spans="5:5">
      <c r="E108" s="47"/>
    </row>
    <row r="109" spans="5:5">
      <c r="E109" s="47"/>
    </row>
    <row r="110" spans="5:5">
      <c r="E110" s="47"/>
    </row>
    <row r="111" spans="5:5">
      <c r="E111" s="47"/>
    </row>
    <row r="112" spans="5:5">
      <c r="E112" s="47"/>
    </row>
    <row r="113" spans="5:5">
      <c r="E113" s="47"/>
    </row>
    <row r="114" spans="5:5">
      <c r="E114" s="47"/>
    </row>
    <row r="115" spans="5:5">
      <c r="E115" s="47"/>
    </row>
    <row r="116" spans="5:5">
      <c r="E116" s="47"/>
    </row>
    <row r="117" spans="5:5">
      <c r="E117" s="47"/>
    </row>
    <row r="118" spans="5:5">
      <c r="E118" s="47"/>
    </row>
    <row r="119" spans="5:5">
      <c r="E119" s="47"/>
    </row>
    <row r="120" spans="5:5">
      <c r="E120" s="47"/>
    </row>
    <row r="121" spans="5:5">
      <c r="E121" s="47"/>
    </row>
    <row r="122" spans="5:5">
      <c r="E122" s="47"/>
    </row>
    <row r="123" spans="5:5">
      <c r="E123" s="47"/>
    </row>
    <row r="124" spans="5:5">
      <c r="E124" s="47"/>
    </row>
    <row r="125" spans="5:5">
      <c r="E125" s="47"/>
    </row>
    <row r="126" spans="5:5">
      <c r="E126" s="47"/>
    </row>
    <row r="127" spans="5:5">
      <c r="E127" s="47"/>
    </row>
    <row r="128" spans="5:5">
      <c r="E128" s="47"/>
    </row>
    <row r="129" spans="5:5">
      <c r="E129" s="47"/>
    </row>
    <row r="130" spans="5:5">
      <c r="E130" s="47"/>
    </row>
    <row r="131" spans="5:5">
      <c r="E131" s="47"/>
    </row>
    <row r="132" spans="5:5">
      <c r="E132" s="47"/>
    </row>
    <row r="133" spans="5:5">
      <c r="E133" s="47"/>
    </row>
    <row r="134" spans="5:5">
      <c r="E134" s="47"/>
    </row>
    <row r="135" spans="5:5">
      <c r="E135" s="47"/>
    </row>
    <row r="136" spans="5:5">
      <c r="E136" s="47"/>
    </row>
    <row r="137" spans="5:5">
      <c r="E137" s="47"/>
    </row>
    <row r="138" spans="5:5">
      <c r="E138" s="47"/>
    </row>
    <row r="139" spans="5:5">
      <c r="E139" s="47"/>
    </row>
    <row r="140" spans="5:5">
      <c r="E140" s="47"/>
    </row>
    <row r="141" spans="5:5">
      <c r="E141" s="47"/>
    </row>
    <row r="142" spans="5:5">
      <c r="E142" s="47"/>
    </row>
    <row r="143" spans="5:5">
      <c r="E143" s="47"/>
    </row>
    <row r="144" spans="5:5">
      <c r="E144" s="47"/>
    </row>
    <row r="145" spans="5:5">
      <c r="E145" s="47"/>
    </row>
    <row r="146" spans="5:5">
      <c r="E146" s="47"/>
    </row>
    <row r="147" spans="5:5">
      <c r="E147" s="47"/>
    </row>
    <row r="148" spans="5:5">
      <c r="E148" s="47"/>
    </row>
    <row r="149" spans="5:5">
      <c r="E149" s="47"/>
    </row>
    <row r="150" spans="5:5">
      <c r="E150" s="47"/>
    </row>
    <row r="151" spans="5:5">
      <c r="E151" s="47"/>
    </row>
    <row r="152" spans="5:5">
      <c r="E152" s="47"/>
    </row>
    <row r="153" spans="5:5">
      <c r="E153" s="47"/>
    </row>
    <row r="154" spans="5:5">
      <c r="E154" s="47"/>
    </row>
    <row r="155" spans="5:5">
      <c r="E155" s="47"/>
    </row>
    <row r="156" spans="5:5">
      <c r="E156" s="47"/>
    </row>
    <row r="157" spans="5:5">
      <c r="E157" s="47"/>
    </row>
    <row r="158" spans="5:5">
      <c r="E158" s="47"/>
    </row>
    <row r="159" spans="5:5">
      <c r="E159" s="47"/>
    </row>
    <row r="160" spans="5:5">
      <c r="E160" s="47"/>
    </row>
    <row r="161" spans="5:5">
      <c r="E161" s="47"/>
    </row>
    <row r="162" spans="5:5">
      <c r="E162" s="47"/>
    </row>
    <row r="163" spans="5:5">
      <c r="E163" s="47"/>
    </row>
    <row r="164" spans="5:5">
      <c r="E164" s="47"/>
    </row>
    <row r="165" spans="5:5">
      <c r="E165" s="47"/>
    </row>
    <row r="166" spans="5:5">
      <c r="E166" s="47"/>
    </row>
    <row r="167" spans="5:5">
      <c r="E167" s="47"/>
    </row>
    <row r="168" spans="5:5">
      <c r="E168" s="47"/>
    </row>
    <row r="169" spans="5:5">
      <c r="E169" s="47"/>
    </row>
    <row r="170" spans="5:5">
      <c r="E170" s="47"/>
    </row>
    <row r="171" spans="5:5">
      <c r="E171" s="47"/>
    </row>
    <row r="172" spans="5:5">
      <c r="E172" s="47"/>
    </row>
    <row r="173" spans="5:5">
      <c r="E173" s="47"/>
    </row>
    <row r="174" spans="5:5">
      <c r="E174" s="47"/>
    </row>
    <row r="175" spans="5:5">
      <c r="E175" s="47"/>
    </row>
    <row r="176" spans="5:5">
      <c r="E176" s="47"/>
    </row>
    <row r="177" spans="5:5">
      <c r="E177" s="47"/>
    </row>
    <row r="178" spans="5:5">
      <c r="E178" s="47"/>
    </row>
    <row r="179" spans="5:5">
      <c r="E179" s="47"/>
    </row>
    <row r="180" spans="5:5">
      <c r="E180" s="47"/>
    </row>
    <row r="181" spans="5:5">
      <c r="E181" s="47"/>
    </row>
    <row r="182" spans="5:5">
      <c r="E182" s="47"/>
    </row>
    <row r="183" spans="5:5">
      <c r="E183" s="47"/>
    </row>
    <row r="184" spans="5:5">
      <c r="E184" s="47"/>
    </row>
    <row r="185" spans="5:5">
      <c r="E185" s="47"/>
    </row>
    <row r="186" spans="5:5">
      <c r="E186" s="47"/>
    </row>
    <row r="187" spans="5:5">
      <c r="E187" s="47"/>
    </row>
    <row r="188" spans="5:5">
      <c r="E188" s="47"/>
    </row>
    <row r="189" spans="5:5">
      <c r="E189" s="47"/>
    </row>
    <row r="190" spans="5:5">
      <c r="E190" s="47"/>
    </row>
  </sheetData>
  <mergeCells count="12">
    <mergeCell ref="G5:G7"/>
    <mergeCell ref="D7:D8"/>
    <mergeCell ref="E7:E8"/>
    <mergeCell ref="A1:G1"/>
    <mergeCell ref="A2:G2"/>
    <mergeCell ref="A3:G3"/>
    <mergeCell ref="A4:G4"/>
    <mergeCell ref="A5:A8"/>
    <mergeCell ref="B5:B8"/>
    <mergeCell ref="C5:C8"/>
    <mergeCell ref="D5:E6"/>
    <mergeCell ref="F5:F7"/>
  </mergeCells>
  <pageMargins left="0.7" right="0.7" top="0.75" bottom="0.75" header="0.3" footer="0.3"/>
  <pageSetup paperSize="9" scale="84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cp:lastPrinted>2020-05-05T08:37:44Z</cp:lastPrinted>
  <dcterms:created xsi:type="dcterms:W3CDTF">2020-05-05T07:38:55Z</dcterms:created>
  <dcterms:modified xsi:type="dcterms:W3CDTF">2020-05-18T12:34:39Z</dcterms:modified>
</cp:coreProperties>
</file>