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0730" windowHeight="10035" activeTab="1"/>
  </bookViews>
  <sheets>
    <sheet name="Przedmiar" sheetId="28" r:id="rId1"/>
    <sheet name="Kosztorys" sheetId="29" r:id="rId2"/>
  </sheets>
  <definedNames>
    <definedName name="_xlnm.Print_Area" localSheetId="1">Kosztorys!$B$2:$H$65</definedName>
  </definedNames>
  <calcPr calcId="145621"/>
</workbook>
</file>

<file path=xl/calcChain.xml><?xml version="1.0" encoding="utf-8"?>
<calcChain xmlns="http://schemas.openxmlformats.org/spreadsheetml/2006/main">
  <c r="B4" i="29" l="1"/>
  <c r="F61" i="29"/>
  <c r="F62" i="29"/>
  <c r="F59" i="29"/>
  <c r="F58" i="29"/>
  <c r="F57" i="29"/>
  <c r="F55" i="29"/>
  <c r="F51" i="29"/>
  <c r="F52" i="29"/>
  <c r="F50" i="29"/>
  <c r="F48" i="29"/>
  <c r="F46" i="29"/>
  <c r="F45" i="29"/>
  <c r="F43" i="29"/>
  <c r="F41" i="29"/>
  <c r="F38" i="29"/>
  <c r="H38" i="29" s="1"/>
  <c r="F36" i="29"/>
  <c r="F35" i="29"/>
  <c r="F33" i="29"/>
  <c r="F31" i="29"/>
  <c r="F29" i="29"/>
  <c r="H29" i="29" s="1"/>
  <c r="F27" i="29"/>
  <c r="F26" i="29"/>
  <c r="F25" i="29"/>
  <c r="F23" i="29"/>
  <c r="F21" i="29"/>
  <c r="F19" i="29"/>
  <c r="H19" i="29" s="1"/>
  <c r="F17" i="29"/>
  <c r="H17" i="29" s="1"/>
  <c r="F14" i="29"/>
  <c r="F12" i="29"/>
  <c r="H12" i="29" s="1"/>
  <c r="H62" i="29"/>
  <c r="H59" i="29"/>
  <c r="H58" i="29"/>
  <c r="H52" i="29"/>
  <c r="H51" i="29"/>
  <c r="H46" i="29"/>
  <c r="H36" i="29"/>
  <c r="H27" i="29"/>
  <c r="H26" i="29"/>
  <c r="H61" i="29"/>
  <c r="H57" i="29"/>
  <c r="H55" i="29"/>
  <c r="H50" i="29"/>
  <c r="H48" i="29"/>
  <c r="H45" i="29"/>
  <c r="H43" i="29"/>
  <c r="H41" i="29"/>
  <c r="H35" i="29"/>
  <c r="H33" i="29"/>
  <c r="H31" i="29"/>
  <c r="H25" i="29"/>
  <c r="H23" i="29"/>
  <c r="H21" i="29"/>
  <c r="H14" i="29"/>
  <c r="H63" i="29" l="1"/>
  <c r="H64" i="29" s="1"/>
  <c r="H65" i="29" l="1"/>
  <c r="J28" i="29"/>
  <c r="H28" i="28"/>
</calcChain>
</file>

<file path=xl/sharedStrings.xml><?xml version="1.0" encoding="utf-8"?>
<sst xmlns="http://schemas.openxmlformats.org/spreadsheetml/2006/main" count="466" uniqueCount="156">
  <si>
    <t>Lp.</t>
  </si>
  <si>
    <t>Poz. kat.</t>
  </si>
  <si>
    <t>Nazwa i opis pozycji</t>
  </si>
  <si>
    <t>Jedn.</t>
  </si>
  <si>
    <t>Ilość</t>
  </si>
  <si>
    <t>Obliczenia</t>
  </si>
  <si>
    <t>I. ROBOTY PRZYGOTOWAWCZE</t>
  </si>
  <si>
    <t>m²</t>
  </si>
  <si>
    <t>m³</t>
  </si>
  <si>
    <t>mb</t>
  </si>
  <si>
    <t>III. ROBOTY WYKOŃCZENIOWE</t>
  </si>
  <si>
    <t>Ułożenie nawierzchni z kostki betonowej szarej o grubości 8 cm  na podsypce cementowo-piaskowej 1:4 o gr. 3 cm</t>
  </si>
  <si>
    <t>szt.</t>
  </si>
  <si>
    <t>Ułożenie obrzeża betonowego 8x25 cm na ławie betonowej z betonu C12/15 (0.04 m³/mb)</t>
  </si>
  <si>
    <t>kpl.</t>
  </si>
  <si>
    <t>Roboty ziemne - zdjęcie warstwy humusu o gr. 15 cm (odwóz i utylizacja po stronie Wykonawcy)</t>
  </si>
  <si>
    <t>Roboty ziemne - wykopy w gruncie kat. III pod konstrukcję zjazdów z wbudowaniem na odkład</t>
  </si>
  <si>
    <t>Wypełnienie szczeliny między krawężnikiem, a jezdnią betonem C12/15 lub BA</t>
  </si>
  <si>
    <t>100.0*0.2*0.2</t>
  </si>
  <si>
    <t>Profilowanie i zagęszczenie podłoża pod zjazdy</t>
  </si>
  <si>
    <t>Ułożenie krawężnika drogowego betonowego 15x30cm (na zjazdaqch najazdowego 15x22cm) cm na ławie betonowej z betonu C12/15 (0.0575 m³/mb)</t>
  </si>
  <si>
    <t>Ułożenie warstwy piasku o wodoprzepuszczalności min. 8m/dobę i gr.10 cm</t>
  </si>
  <si>
    <t>Profilowanie istniejącej nawierzchni z betonu cementowego klińcem z kruszywa naturalnego średniej grubości 10 cm</t>
  </si>
  <si>
    <t>Skropienie emulsją asfaltową C60 B3 ZM w ilości 0.8kg/m²</t>
  </si>
  <si>
    <t xml:space="preserve">Ułożenie warstwy BA o gr. 4 cm o uziarnieniu max 8 mm </t>
  </si>
  <si>
    <t>Wymiana kołnierza i pokrywy żeliwnej D400 studni kanalizacyjnej o śr. 500 mm</t>
  </si>
  <si>
    <t>Ułożenie geowłókniny na skarpie rowu</t>
  </si>
  <si>
    <t>Ułożenie płyt ażurowych 40x60x10 mocujących geowłókninę</t>
  </si>
  <si>
    <t>Frezowanie pni drzew o średnicy 1.6 m i wysokości 20 cm</t>
  </si>
  <si>
    <t>Demontaż oznakowania pionowego (kpl = słupek+tarcza)</t>
  </si>
  <si>
    <t>795.0*4.0</t>
  </si>
  <si>
    <t>Roboty ziemne - wykopy w gruncie kat. III na głębokość do 35 cm pod konstrukcję chodnika i zjazdów z kostki betonowej z wbudowaniem w obrębie robót</t>
  </si>
  <si>
    <t>0.35*(409.0+243.0+159.0)*2.5+0.3*77.5</t>
  </si>
  <si>
    <t>Dowóz zagęszczalnego materiału o wsk. różnoziarnistości ≥5 pod konstukcję chodnika i uzupełnienie nasypu (dowóz i pozyskanie po stronie Wykonawcy)</t>
  </si>
  <si>
    <t>926.0+150.0+307.0+1636.0</t>
  </si>
  <si>
    <t>Profilowanie i zagęszczenie podłoża pod konstrukcję chodnika i zjazdów z kostki betonowej</t>
  </si>
  <si>
    <t>(409.0+243.0+159.0+78.0)*2.5</t>
  </si>
  <si>
    <t>Ułożenie krawężnika drogowego betonowego 15x30cm cm na ławie betonowej z betonu C12/15 (0.0575 m³/mb)</t>
  </si>
  <si>
    <t>Ułożenie krawężnika ukosowego betonowego 15x30cm cm na ławie betonowej z betonu C12/15 (0.0575 m³/mb)</t>
  </si>
  <si>
    <t>Ułożenie krawężnika najazdowego betonowego 15x22cm cm na ławie betonowej z betonu C12/15 (0.0575 m³/mb)</t>
  </si>
  <si>
    <t>8*1.0+5*1.0+5*1.0</t>
  </si>
  <si>
    <t>200.0+159.0+311.0</t>
  </si>
  <si>
    <t>Ułożenie warstwy piasku o wodoprzepuszczalności min. 8m/dobę i gr.20 cm</t>
  </si>
  <si>
    <t>II. CHODNIK I ZJAZDY Z KOSTKI BETONOWEJ</t>
  </si>
  <si>
    <t>7+12+9+2*4+2*6+2*5.5+4*4+28.0</t>
  </si>
  <si>
    <t>239.0+160.0+805.0+44.0</t>
  </si>
  <si>
    <t>2.0*(243.0+159.0+409.0)</t>
  </si>
  <si>
    <t>Ułożenie warstwy podbudowy z kruszywa naturalnego, łamanego 0/31.5 o gr. 15 cm stabilizowanego mechanicznie</t>
  </si>
  <si>
    <t>Ułożenie warstwy ścieralna w kolorze czerwonym (chodnik) z betonu asfaltowego (max uziarnienie 8 mm), asfaltu lanego lub asfaltu piaskowego o grubości 4 cm</t>
  </si>
  <si>
    <t>Ułożenie warstwy piasku o wodoprzepuszczalności min. 8m/dobę i gr.15 cm</t>
  </si>
  <si>
    <t>Ułożenie odwodnienia liniowego na zjazdach z kostki betonowej</t>
  </si>
  <si>
    <t>Demontaż rury betonowej o średnicy 315 mm pod zjazdami</t>
  </si>
  <si>
    <t>9.0+8.0</t>
  </si>
  <si>
    <t>Ułożenie warstwy podsypki żwirowej o grubości 15 cm pod rurę PCV</t>
  </si>
  <si>
    <t>(9.0+8.0)*0.6</t>
  </si>
  <si>
    <t>Ułożenie rury PCV pod zjazdami z kostki betonowej o średnicy 315 mm</t>
  </si>
  <si>
    <t>Umocnienie wylotów przepustów pod zjazdami ściankami czołowymi prefabrykowanymi</t>
  </si>
  <si>
    <t>Odmulenie istniejących rowów na głębokość do 30 cm (0.3 m³/mb) z odrzuceniem i rozplantowaniem na odkład</t>
  </si>
  <si>
    <t>(13.0+5.0+5.0)*0.3</t>
  </si>
  <si>
    <t>Montaż barier U-11a, odblaskowe, biało-czerwone</t>
  </si>
  <si>
    <t>110.0+40.0+20.0</t>
  </si>
  <si>
    <t>Montaż oznakowania pionowego - zgodnie z projektem organizacji ruchu</t>
  </si>
  <si>
    <t>Wymiana mocowania tablicy E-2a celem zapewnienia wymaganej skrajni chodnika</t>
  </si>
  <si>
    <t>Wymalowanie przejścia dla pieszych P-10 (cienkowarstwowe)</t>
  </si>
  <si>
    <t>4.0*6.0*0.5*2</t>
  </si>
  <si>
    <t>Wymalowanie oznakowania poziomego:</t>
  </si>
  <si>
    <t>P-1b: 0.04*(200.0+78.0+43.0+37.0+84.0+187.0+95.0)</t>
  </si>
  <si>
    <t>P-1e: 0.06*(20.0+18.0+3*10.0)</t>
  </si>
  <si>
    <t>P-4: 0.24*(20.0+5.0+20.0)</t>
  </si>
  <si>
    <t>P-7c: 0.06*(220.0+78.0+197.0+2*95.0)</t>
  </si>
  <si>
    <t>P-7d: 0.12*(43.0+18.0+83.0)</t>
  </si>
  <si>
    <t>P-13: 0.2625*2*12.0</t>
  </si>
  <si>
    <t>IV. ODWODNIENIE</t>
  </si>
  <si>
    <t>Rozebranie istniejącej nawierzchni bitumicznej o grubości 4 cm</t>
  </si>
  <si>
    <t>(12.0+14.0+5.0+12.0)*1.0</t>
  </si>
  <si>
    <t>Rozebranie istniejącej podbudowy o grubości 20 cm</t>
  </si>
  <si>
    <t>Wykopy w gruncie kat. III na głębokość do 0.5 m</t>
  </si>
  <si>
    <t>m3</t>
  </si>
  <si>
    <t>Ułożenie rury PCV pod zjazdami z kostki betonowej o średnicy 200 mm</t>
  </si>
  <si>
    <t>Ułożenie warstwy podbudowy z kruszywa naturalnego, łamanego 0/31.5 o gr. 20 cm stabilizowanego mechanicznie</t>
  </si>
  <si>
    <t>Ułożenie warstwy ścieralnej z betonu asfaltowego o grubości 4 cm</t>
  </si>
  <si>
    <t>Zasypanie wykopów o głębokości 30 cm</t>
  </si>
  <si>
    <t>Montaż wspustów ulicznych</t>
  </si>
  <si>
    <t>Roboty pomiarowe w terenie równinnym</t>
  </si>
  <si>
    <t>km</t>
  </si>
  <si>
    <t>Karczowanie krzewów średniej gęstości (wywóz, miejsce składowania i utylizacja po stronie Wykonawcy)</t>
  </si>
  <si>
    <t>ha</t>
  </si>
  <si>
    <t>ha: 50.0*2.0*0.0001</t>
  </si>
  <si>
    <t>II. CHODNIK</t>
  </si>
  <si>
    <t>Roboty ziemne - zdjęcie warstwy humusu o grubości 20 cm pod konstrukcję chodnika (wywóz, miejsce składowania i utylizacja po stronie Wykonawcy)</t>
  </si>
  <si>
    <t>m³: ((323.0-3*4.5-2*4.0)*2.0+5.5*4.0+3.0*4.0)*0.2</t>
  </si>
  <si>
    <t>m³: ((323.0-3*4.5-2*4.0-39.0-5.0)*2.0+5.5*4.0+3.0*4.0)*0.15</t>
  </si>
  <si>
    <t>Roboty ziemne - wykopy w gruncie kat. III o grubości 15 cm pod konstrukcję chodnika z kostki betonowej o grubości 6 cm (wywóz, miejsce składowania i utylizacja po stronie Wykonawcy)</t>
  </si>
  <si>
    <t>Roboty ziemne - wykopy w gruncie kat. III o grubości do 40 cm pod konstrukcję chodnika z kostki betonowej o grubości 8 cm (wywóz, miejsce składowania i utylizacja po stronie Wykonawcy)</t>
  </si>
  <si>
    <t>m³: (39.0+5.0)*2.0*0.4</t>
  </si>
  <si>
    <t>Profilowanie i zagęszczenie dna wykopu</t>
  </si>
  <si>
    <t>m³: (50.0+45.0)*1.1+45.0*2.1</t>
  </si>
  <si>
    <t>Ułożenie warstwy odsączającej z piasku o wodoprzepuszczalności min. 8m/dobę i gr.15 cm</t>
  </si>
  <si>
    <t>Regulacja pionowa istniejącego krawężnika drogowego betonowego na ławie z oporem</t>
  </si>
  <si>
    <t>mb: 3*4.0</t>
  </si>
  <si>
    <t>Ułożenie krawężnika najazdowego betonowego 15x22cm cm na ławie betonowej z oporem z betonu C12/15 (0.0675 m³/mb)</t>
  </si>
  <si>
    <t>mb: 5.5+4.0+4.0+3.0+1.5+2*(25.0+157.5+5.0+75.0)+3.5+2.0</t>
  </si>
  <si>
    <t>Ułożenie obrzeża betonowego 8x25 cm na ławie betonowej z betonu C12/15 (0.04 m³/mb) - chodnik z kostki betonowej o grubości 6 cm</t>
  </si>
  <si>
    <t>Ułożenie opornika betonowego 12x25 cm na ławie betonowej z betonu C12/15 (0.04 m³/mb) - chodnik z kostki betonowej o grubości 8 cm</t>
  </si>
  <si>
    <t>mb: 2*(39.0+5.0)</t>
  </si>
  <si>
    <r>
      <t xml:space="preserve">Roboty ziemne - wykonanie nasypu o grubości 70 cm (po zagęszczeniu) pod konstrukcję chodnika z materiału zagęszczalnego o wskaźniku różnoziarnistości </t>
    </r>
    <r>
      <rPr>
        <sz val="10"/>
        <color theme="1"/>
        <rFont val="Calibri"/>
        <family val="2"/>
        <charset val="238"/>
      </rPr>
      <t>≥</t>
    </r>
    <r>
      <rPr>
        <sz val="10"/>
        <color theme="1"/>
        <rFont val="Arial"/>
        <family val="2"/>
        <charset val="238"/>
      </rPr>
      <t xml:space="preserve"> 5.0 (pozyskanie i dowóz po stronie Wykonawcy)</t>
    </r>
  </si>
  <si>
    <t>m²: 1.5*(39.0+5.0)</t>
  </si>
  <si>
    <t>Ułożenie warstwy podbudowy z kruszywa naturalnego, łamanego 0/31.5 o gr. 15 cm stabilizowanego mechanicznie - chodnik z kostki betonowej o gr. 8 cm</t>
  </si>
  <si>
    <t>Ułożenie nawierzchni z kostki betonowej szarej o grubości 6 cm  na podsypce cementowo-piaskowej 1:4 o gr. 4 cm</t>
  </si>
  <si>
    <t>m²: 5.5*4.0+3.0*4.0+3.5*2.0+1.5*(25.0+157.5+5.0+75.0)</t>
  </si>
  <si>
    <t>III. ZJAZDY Z KOSTKI BETONOWEJ</t>
  </si>
  <si>
    <t>Roboty ziemne - zdjęcie warstwy humusu o grubości 20 cm pod konstrukcję zjazdów (wywóz, miejsce składowania i utylizacja po stronie Wykonawcy)</t>
  </si>
  <si>
    <t>m³: 0.2*(4.5*3.5+4.5*5.0+2*3.9+4.0*6.5+1.5*1.5)</t>
  </si>
  <si>
    <t>Roboty ziemne - wykopy w gruncie kat. III o grubości do 20 cm pod konstrukcję zjazdów (wywóz, miejsce składowania i utylizacja po stronie Wykonawcy)</t>
  </si>
  <si>
    <t>m²: (4.5*3.5+4.5*5.0+2*3.9)+(4.0*6.5+1.5*1.5)</t>
  </si>
  <si>
    <t>mb: 10.5*2+7.0</t>
  </si>
  <si>
    <t>Ułożenie opornika betonowego 12x25 cm na ławie betonowej z betonu C12/15 (0.04 m³/mb)</t>
  </si>
  <si>
    <t>mb: 2*(5.0+0.5)+4.5+2*(5.0+2.0)+4.5+2*(2.0+5.0)+4.0</t>
  </si>
  <si>
    <t>IV. ROBOTY WYKOŃCZENIOWE</t>
  </si>
  <si>
    <t>Roboty ziemne - wykopy w gruncie kat. III o grubości do 15 cm - plac przed budynkiem nr 17 (wywóz, miejsce składowania i utylizacja po stronie Wykonawcy)</t>
  </si>
  <si>
    <t>m³: 0.15*16.0*3.0</t>
  </si>
  <si>
    <t>Ułożenie kruszywa naturalnego, łamanego 0/31.5 o gr. 15 cm stabilizowanego mechanicznie na placu przed budynkiem nr 17</t>
  </si>
  <si>
    <t>m²: 16.0*3.0</t>
  </si>
  <si>
    <t>Regulacja pionowa zaworu wodnego małego</t>
  </si>
  <si>
    <t>Przesadzenie krzewów ozdobnych średniej wielkości (tuje) - dom nr 19</t>
  </si>
  <si>
    <t>m²: 4.0*6.0*0.5</t>
  </si>
  <si>
    <t>Ustawienie oznakowania D-6 (wielkość średnia, słupek ocynkowany)</t>
  </si>
  <si>
    <t>m²: (323.0-3*4.5-2*4.0-2*45.0-50.0)*2.0+5.5*4.0+3.0*4.0</t>
  </si>
  <si>
    <t>Cena jedn.</t>
  </si>
  <si>
    <t>Wartość netto</t>
  </si>
  <si>
    <t>VAT 23%</t>
  </si>
  <si>
    <t>Wartość brutto</t>
  </si>
  <si>
    <t>m³: ((285.0-3*4.5-2*4.0-39.0-5.0)*2.0+5.5*4.0+3.0*4.0)*0.15</t>
  </si>
  <si>
    <t>m³: ((280.0-3*4.5-2*4.0)*2.0+5.5*4.0+3.0*4.0)*0.2</t>
  </si>
  <si>
    <t>m²: (280.0-3*4.5-2*4.0-2*45.0-50.0)*2.0+5.5*4.0+3.0*4.0</t>
  </si>
  <si>
    <t>mb: 2*4.0</t>
  </si>
  <si>
    <t>mb: 5.5+4.0+4.0+3.0+1.5+2*(25.0+157.5+5.0+30.0)+3.5+2.0</t>
  </si>
  <si>
    <t>m²: 5.5*4.0+3.0*4.0+3.5*2.0+1.5*(25.0+157.5+5.0+30.0)</t>
  </si>
  <si>
    <t>Budowa chodnika w ciągu drogi powiatowej nr 1919C Dębowo - Anieliny na terenie miejscowości Śmielin od km 3+902 do km 4+182 (280 mb)</t>
  </si>
  <si>
    <t>PRZEDMIAR ROBÓT - Zadanie nr 1</t>
  </si>
  <si>
    <t>KOSZTORYS OFERTOWY - Zadanie nr 1</t>
  </si>
  <si>
    <t>SST</t>
  </si>
  <si>
    <t>D-01.01.01</t>
  </si>
  <si>
    <t>D-01.02.01</t>
  </si>
  <si>
    <t>D-02.01.01</t>
  </si>
  <si>
    <t>D-04.01.01</t>
  </si>
  <si>
    <t>D-04.02.01</t>
  </si>
  <si>
    <t>D-08.01.01b</t>
  </si>
  <si>
    <t>D-08.03.01</t>
  </si>
  <si>
    <t>D-04.04.02</t>
  </si>
  <si>
    <t>D-05.03.23</t>
  </si>
  <si>
    <t>D-03.02.01</t>
  </si>
  <si>
    <t>D-07.01.01</t>
  </si>
  <si>
    <t>D-07.02.01</t>
  </si>
  <si>
    <t>D-09.01.01</t>
  </si>
  <si>
    <t>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</si>
</sst>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"/>
  </numFmts>
  <fonts count="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5">
    <xf numFmtId="0" fontId="0" fillId="0" borderId="0" xfId="0"/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2" borderId="9" xfId="1" applyBorder="1" applyAlignment="1">
      <alignment horizontal="center" vertical="center"/>
    </xf>
    <xf numFmtId="0" fontId="6" fillId="2" borderId="9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64" fontId="0" fillId="0" borderId="10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2" borderId="11" xfId="1" applyFont="1" applyBorder="1" applyAlignment="1">
      <alignment vertical="center"/>
    </xf>
    <xf numFmtId="0" fontId="6" fillId="2" borderId="12" xfId="1" applyFont="1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4" fontId="2" fillId="2" borderId="9" xfId="1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0" xfId="0" applyNumberFormat="1"/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2" fillId="2" borderId="9" xfId="1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40% - akcent 3" xfId="1" builtinId="39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195"/>
  <sheetViews>
    <sheetView workbookViewId="0">
      <selection activeCell="B2" sqref="B2:F3"/>
    </sheetView>
  </sheetViews>
  <sheetFormatPr defaultRowHeight="15.95" customHeight="1" x14ac:dyDescent="0.2"/>
  <cols>
    <col min="2" max="2" width="7.7109375" customWidth="1"/>
    <col min="3" max="3" width="10.42578125" customWidth="1"/>
    <col min="4" max="4" width="67.42578125" customWidth="1"/>
    <col min="5" max="5" width="7.42578125" customWidth="1"/>
    <col min="6" max="6" width="8" customWidth="1"/>
  </cols>
  <sheetData>
    <row r="2" spans="2:23" ht="15.95" customHeight="1" x14ac:dyDescent="0.2">
      <c r="B2" s="53" t="s">
        <v>139</v>
      </c>
      <c r="C2" s="53"/>
      <c r="D2" s="53"/>
      <c r="E2" s="53"/>
      <c r="F2" s="53"/>
    </row>
    <row r="3" spans="2:23" ht="15.95" customHeight="1" x14ac:dyDescent="0.2">
      <c r="B3" s="53"/>
      <c r="C3" s="53"/>
      <c r="D3" s="53"/>
      <c r="E3" s="53"/>
      <c r="F3" s="53"/>
    </row>
    <row r="4" spans="2:23" ht="15.95" customHeight="1" x14ac:dyDescent="0.2">
      <c r="B4" s="58" t="s">
        <v>138</v>
      </c>
      <c r="C4" s="58"/>
      <c r="D4" s="58"/>
      <c r="E4" s="58"/>
      <c r="F4" s="58"/>
    </row>
    <row r="5" spans="2:23" ht="15.95" customHeight="1" x14ac:dyDescent="0.2">
      <c r="B5" s="58"/>
      <c r="C5" s="58"/>
      <c r="D5" s="58"/>
      <c r="E5" s="58"/>
      <c r="F5" s="58"/>
    </row>
    <row r="6" spans="2:23" ht="15.95" customHeight="1" x14ac:dyDescent="0.2">
      <c r="B6" s="58"/>
      <c r="C6" s="58"/>
      <c r="D6" s="58"/>
      <c r="E6" s="58"/>
      <c r="F6" s="58"/>
    </row>
    <row r="7" spans="2:23" ht="15.95" customHeight="1" x14ac:dyDescent="0.2">
      <c r="B7" s="54"/>
      <c r="C7" s="54"/>
      <c r="D7" s="54"/>
      <c r="E7" s="54"/>
      <c r="F7" s="54"/>
    </row>
    <row r="8" spans="2:23" ht="18" customHeight="1" x14ac:dyDescent="0.2">
      <c r="B8" s="55" t="s">
        <v>0</v>
      </c>
      <c r="C8" s="56" t="s">
        <v>1</v>
      </c>
      <c r="D8" s="6" t="s">
        <v>2</v>
      </c>
      <c r="E8" s="55" t="s">
        <v>3</v>
      </c>
      <c r="F8" s="55" t="s">
        <v>4</v>
      </c>
    </row>
    <row r="9" spans="2:23" ht="18" customHeight="1" x14ac:dyDescent="0.2">
      <c r="B9" s="55"/>
      <c r="C9" s="57"/>
      <c r="D9" s="7" t="s">
        <v>5</v>
      </c>
      <c r="E9" s="55"/>
      <c r="F9" s="55"/>
    </row>
    <row r="10" spans="2:23" ht="18" customHeight="1" thickBot="1" x14ac:dyDescent="0.25">
      <c r="B10" s="5">
        <v>1</v>
      </c>
      <c r="C10" s="5">
        <v>2</v>
      </c>
      <c r="D10" s="5">
        <v>3</v>
      </c>
      <c r="E10" s="5">
        <v>4</v>
      </c>
      <c r="F10" s="5">
        <v>5</v>
      </c>
    </row>
    <row r="11" spans="2:23" ht="18" customHeight="1" thickBot="1" x14ac:dyDescent="0.25">
      <c r="B11" s="10"/>
      <c r="C11" s="10"/>
      <c r="D11" s="11" t="s">
        <v>6</v>
      </c>
      <c r="E11" s="10"/>
      <c r="F11" s="10"/>
    </row>
    <row r="12" spans="2:23" ht="18" customHeight="1" thickBot="1" x14ac:dyDescent="0.25">
      <c r="B12" s="8">
        <v>1</v>
      </c>
      <c r="C12" s="8"/>
      <c r="D12" s="9" t="s">
        <v>83</v>
      </c>
      <c r="E12" s="3" t="s">
        <v>84</v>
      </c>
      <c r="F12" s="27">
        <v>0.28000000000000003</v>
      </c>
    </row>
    <row r="13" spans="2:23" ht="27" customHeight="1" thickBot="1" x14ac:dyDescent="0.25">
      <c r="B13" s="48">
        <v>2</v>
      </c>
      <c r="C13" s="48"/>
      <c r="D13" s="14" t="s">
        <v>85</v>
      </c>
      <c r="E13" s="2"/>
      <c r="F13" s="16"/>
    </row>
    <row r="14" spans="2:23" ht="18" customHeight="1" thickBot="1" x14ac:dyDescent="0.25">
      <c r="B14" s="49"/>
      <c r="C14" s="49"/>
      <c r="D14" s="4" t="s">
        <v>87</v>
      </c>
      <c r="E14" s="3" t="s">
        <v>86</v>
      </c>
      <c r="F14" s="28">
        <v>0.01</v>
      </c>
      <c r="S14" s="8"/>
      <c r="T14" s="8"/>
      <c r="U14" s="9" t="s">
        <v>28</v>
      </c>
      <c r="V14" s="3" t="s">
        <v>12</v>
      </c>
      <c r="W14" s="15">
        <v>4</v>
      </c>
    </row>
    <row r="15" spans="2:23" ht="18" customHeight="1" thickBot="1" x14ac:dyDescent="0.25">
      <c r="B15" s="10"/>
      <c r="C15" s="10"/>
      <c r="D15" s="11" t="s">
        <v>88</v>
      </c>
      <c r="E15" s="10"/>
      <c r="F15" s="10"/>
      <c r="S15" s="48"/>
      <c r="T15" s="48"/>
      <c r="U15" s="14" t="s">
        <v>57</v>
      </c>
      <c r="V15" s="2"/>
      <c r="W15" s="16"/>
    </row>
    <row r="16" spans="2:23" ht="27" customHeight="1" thickBot="1" x14ac:dyDescent="0.25">
      <c r="B16" s="48">
        <v>3</v>
      </c>
      <c r="C16" s="48"/>
      <c r="D16" s="14" t="s">
        <v>89</v>
      </c>
      <c r="E16" s="2"/>
      <c r="F16" s="1"/>
      <c r="S16" s="49"/>
      <c r="T16" s="49"/>
      <c r="U16" s="4" t="s">
        <v>58</v>
      </c>
      <c r="V16" s="3" t="s">
        <v>8</v>
      </c>
      <c r="W16" s="15">
        <v>7</v>
      </c>
    </row>
    <row r="17" spans="2:23" ht="18" customHeight="1" thickBot="1" x14ac:dyDescent="0.25">
      <c r="B17" s="49"/>
      <c r="C17" s="49"/>
      <c r="D17" s="4" t="s">
        <v>133</v>
      </c>
      <c r="E17" s="3" t="s">
        <v>8</v>
      </c>
      <c r="F17" s="15">
        <v>110</v>
      </c>
      <c r="S17" s="8"/>
      <c r="T17" s="8"/>
      <c r="U17" s="9" t="s">
        <v>29</v>
      </c>
      <c r="V17" s="3" t="s">
        <v>14</v>
      </c>
      <c r="W17" s="15">
        <v>12</v>
      </c>
    </row>
    <row r="18" spans="2:23" ht="41.25" customHeight="1" thickBot="1" x14ac:dyDescent="0.25">
      <c r="B18" s="48">
        <v>4</v>
      </c>
      <c r="C18" s="48"/>
      <c r="D18" s="14" t="s">
        <v>92</v>
      </c>
      <c r="E18" s="2"/>
      <c r="F18" s="1"/>
      <c r="M18" s="8"/>
      <c r="N18" s="8"/>
      <c r="O18" s="13" t="s">
        <v>20</v>
      </c>
      <c r="P18" s="20" t="s">
        <v>9</v>
      </c>
      <c r="Q18" s="17">
        <v>100</v>
      </c>
      <c r="S18" s="10"/>
      <c r="T18" s="10"/>
      <c r="U18" s="11" t="s">
        <v>43</v>
      </c>
      <c r="V18" s="10"/>
      <c r="W18" s="10"/>
    </row>
    <row r="19" spans="2:23" ht="18" customHeight="1" thickBot="1" x14ac:dyDescent="0.25">
      <c r="B19" s="49"/>
      <c r="C19" s="49"/>
      <c r="D19" s="4" t="s">
        <v>132</v>
      </c>
      <c r="E19" s="3" t="s">
        <v>8</v>
      </c>
      <c r="F19" s="15">
        <v>70</v>
      </c>
      <c r="M19" s="48"/>
      <c r="N19" s="48"/>
      <c r="O19" s="14" t="s">
        <v>17</v>
      </c>
      <c r="P19" s="2"/>
      <c r="Q19" s="16"/>
      <c r="S19" s="48"/>
      <c r="T19" s="48"/>
      <c r="U19" s="14" t="s">
        <v>15</v>
      </c>
      <c r="V19" s="2"/>
      <c r="W19" s="1"/>
    </row>
    <row r="20" spans="2:23" ht="41.25" customHeight="1" thickBot="1" x14ac:dyDescent="0.25">
      <c r="B20" s="48">
        <v>5</v>
      </c>
      <c r="C20" s="48"/>
      <c r="D20" s="14" t="s">
        <v>93</v>
      </c>
      <c r="E20" s="2"/>
      <c r="F20" s="1"/>
      <c r="M20" s="49"/>
      <c r="N20" s="49"/>
      <c r="O20" s="4" t="s">
        <v>18</v>
      </c>
      <c r="P20" s="3" t="s">
        <v>8</v>
      </c>
      <c r="Q20" s="15">
        <v>4</v>
      </c>
      <c r="S20" s="49"/>
      <c r="T20" s="49"/>
      <c r="U20" s="19" t="s">
        <v>30</v>
      </c>
      <c r="V20" s="3" t="s">
        <v>7</v>
      </c>
      <c r="W20" s="15">
        <v>3180</v>
      </c>
    </row>
    <row r="21" spans="2:23" ht="18" customHeight="1" thickBot="1" x14ac:dyDescent="0.25">
      <c r="B21" s="49"/>
      <c r="C21" s="49"/>
      <c r="D21" s="4" t="s">
        <v>94</v>
      </c>
      <c r="E21" s="3" t="s">
        <v>8</v>
      </c>
      <c r="F21" s="15">
        <v>35</v>
      </c>
      <c r="M21" s="8"/>
      <c r="N21" s="8"/>
      <c r="O21" s="13" t="s">
        <v>13</v>
      </c>
      <c r="P21" s="20" t="s">
        <v>9</v>
      </c>
      <c r="Q21" s="17">
        <v>100</v>
      </c>
      <c r="S21" s="48"/>
      <c r="T21" s="48"/>
      <c r="U21" s="14" t="s">
        <v>31</v>
      </c>
      <c r="V21" s="2"/>
      <c r="W21" s="1"/>
    </row>
    <row r="22" spans="2:23" ht="40.5" customHeight="1" thickBot="1" x14ac:dyDescent="0.25">
      <c r="B22" s="48">
        <v>6</v>
      </c>
      <c r="C22" s="48"/>
      <c r="D22" s="14" t="s">
        <v>105</v>
      </c>
      <c r="E22" s="2"/>
      <c r="F22" s="1"/>
      <c r="M22" s="8"/>
      <c r="N22" s="8"/>
      <c r="O22" s="13"/>
      <c r="P22" s="26"/>
      <c r="Q22" s="17"/>
      <c r="S22" s="52"/>
      <c r="T22" s="52"/>
      <c r="U22" s="29"/>
      <c r="V22" s="25"/>
      <c r="W22" s="30"/>
    </row>
    <row r="23" spans="2:23" ht="18" customHeight="1" thickBot="1" x14ac:dyDescent="0.25">
      <c r="B23" s="49"/>
      <c r="C23" s="49"/>
      <c r="D23" s="4" t="s">
        <v>96</v>
      </c>
      <c r="E23" s="3" t="s">
        <v>8</v>
      </c>
      <c r="F23" s="15">
        <v>199</v>
      </c>
      <c r="M23" s="8"/>
      <c r="N23" s="8"/>
      <c r="O23" s="13"/>
      <c r="P23" s="26"/>
      <c r="Q23" s="17"/>
      <c r="S23" s="52"/>
      <c r="T23" s="52"/>
      <c r="U23" s="29"/>
      <c r="V23" s="25"/>
      <c r="W23" s="30"/>
    </row>
    <row r="24" spans="2:23" ht="18" customHeight="1" thickBot="1" x14ac:dyDescent="0.25">
      <c r="B24" s="48">
        <v>7</v>
      </c>
      <c r="C24" s="48"/>
      <c r="D24" s="14" t="s">
        <v>95</v>
      </c>
      <c r="E24" s="12"/>
      <c r="F24" s="18"/>
      <c r="M24" s="8"/>
      <c r="N24" s="8"/>
      <c r="O24" s="13" t="s">
        <v>16</v>
      </c>
      <c r="P24" s="3" t="s">
        <v>8</v>
      </c>
      <c r="Q24" s="15">
        <v>9</v>
      </c>
      <c r="S24" s="49"/>
      <c r="T24" s="49"/>
      <c r="U24" s="4" t="s">
        <v>32</v>
      </c>
      <c r="V24" s="3" t="s">
        <v>8</v>
      </c>
      <c r="W24" s="15">
        <v>734</v>
      </c>
    </row>
    <row r="25" spans="2:23" ht="18" customHeight="1" thickBot="1" x14ac:dyDescent="0.25">
      <c r="B25" s="49"/>
      <c r="C25" s="49"/>
      <c r="D25" s="4" t="s">
        <v>134</v>
      </c>
      <c r="E25" s="3" t="s">
        <v>7</v>
      </c>
      <c r="F25" s="17">
        <v>271</v>
      </c>
      <c r="M25" s="8"/>
      <c r="N25" s="8"/>
      <c r="O25" s="9" t="s">
        <v>19</v>
      </c>
      <c r="P25" s="3" t="s">
        <v>7</v>
      </c>
      <c r="Q25" s="15">
        <v>39</v>
      </c>
      <c r="S25" s="48"/>
      <c r="T25" s="48"/>
      <c r="U25" s="14" t="s">
        <v>33</v>
      </c>
      <c r="V25" s="2"/>
      <c r="W25" s="16"/>
    </row>
    <row r="26" spans="2:23" ht="27" customHeight="1" thickBot="1" x14ac:dyDescent="0.25">
      <c r="B26" s="8">
        <v>8</v>
      </c>
      <c r="C26" s="8"/>
      <c r="D26" s="13" t="s">
        <v>97</v>
      </c>
      <c r="E26" s="3" t="s">
        <v>7</v>
      </c>
      <c r="F26" s="15">
        <v>271</v>
      </c>
      <c r="M26" s="8"/>
      <c r="N26" s="8"/>
      <c r="O26" s="13" t="s">
        <v>21</v>
      </c>
      <c r="P26" s="3" t="s">
        <v>7</v>
      </c>
      <c r="Q26" s="15">
        <v>39</v>
      </c>
      <c r="S26" s="49"/>
      <c r="T26" s="49"/>
      <c r="U26" s="4" t="s">
        <v>34</v>
      </c>
      <c r="V26" s="3" t="s">
        <v>8</v>
      </c>
      <c r="W26" s="15">
        <v>3019</v>
      </c>
    </row>
    <row r="27" spans="2:23" ht="27" customHeight="1" thickBot="1" x14ac:dyDescent="0.25">
      <c r="B27" s="8">
        <v>9</v>
      </c>
      <c r="C27" s="8"/>
      <c r="D27" s="13" t="s">
        <v>98</v>
      </c>
      <c r="E27" s="26" t="s">
        <v>9</v>
      </c>
      <c r="F27" s="17">
        <v>5</v>
      </c>
      <c r="S27" s="48"/>
      <c r="T27" s="48"/>
      <c r="U27" s="14" t="s">
        <v>35</v>
      </c>
      <c r="V27" s="2"/>
      <c r="W27" s="1"/>
    </row>
    <row r="28" spans="2:23" ht="27" customHeight="1" thickBot="1" x14ac:dyDescent="0.25">
      <c r="B28" s="48">
        <v>10</v>
      </c>
      <c r="C28" s="48"/>
      <c r="D28" s="14" t="s">
        <v>100</v>
      </c>
      <c r="E28" s="2"/>
      <c r="F28" s="16"/>
      <c r="H28">
        <f>0.3*0.15+0.15*0.15</f>
        <v>6.7500000000000004E-2</v>
      </c>
      <c r="M28" s="50"/>
      <c r="N28" s="48"/>
      <c r="O28" s="59" t="s">
        <v>22</v>
      </c>
      <c r="P28" s="12" t="s">
        <v>7</v>
      </c>
      <c r="Q28" s="18">
        <v>180</v>
      </c>
      <c r="S28" s="49"/>
      <c r="T28" s="49"/>
      <c r="U28" s="19" t="s">
        <v>36</v>
      </c>
      <c r="V28" s="3" t="s">
        <v>7</v>
      </c>
      <c r="W28" s="15">
        <v>2223</v>
      </c>
    </row>
    <row r="29" spans="2:23" ht="18" customHeight="1" thickBot="1" x14ac:dyDescent="0.25">
      <c r="B29" s="49"/>
      <c r="C29" s="49"/>
      <c r="D29" s="4" t="s">
        <v>135</v>
      </c>
      <c r="E29" s="3" t="s">
        <v>9</v>
      </c>
      <c r="F29" s="15">
        <v>8</v>
      </c>
      <c r="M29" s="51"/>
      <c r="N29" s="49"/>
      <c r="O29" s="60"/>
      <c r="P29" s="20" t="s">
        <v>8</v>
      </c>
      <c r="Q29" s="17">
        <v>18</v>
      </c>
      <c r="S29" s="48"/>
      <c r="T29" s="48"/>
      <c r="U29" s="14" t="s">
        <v>37</v>
      </c>
      <c r="V29" s="2"/>
      <c r="W29" s="16"/>
    </row>
    <row r="30" spans="2:23" ht="27" customHeight="1" thickBot="1" x14ac:dyDescent="0.25">
      <c r="B30" s="48">
        <v>11</v>
      </c>
      <c r="C30" s="48"/>
      <c r="D30" s="14" t="s">
        <v>102</v>
      </c>
      <c r="E30" s="12"/>
      <c r="F30" s="18"/>
      <c r="M30" s="8"/>
      <c r="N30" s="8"/>
      <c r="O30" s="13" t="s">
        <v>23</v>
      </c>
      <c r="P30" s="3" t="s">
        <v>7</v>
      </c>
      <c r="Q30" s="15">
        <v>180</v>
      </c>
      <c r="S30" s="49"/>
      <c r="T30" s="49"/>
      <c r="U30" s="4" t="s">
        <v>41</v>
      </c>
      <c r="V30" s="3" t="s">
        <v>9</v>
      </c>
      <c r="W30" s="15">
        <v>670</v>
      </c>
    </row>
    <row r="31" spans="2:23" ht="18" customHeight="1" thickBot="1" x14ac:dyDescent="0.25">
      <c r="B31" s="49"/>
      <c r="C31" s="49"/>
      <c r="D31" s="4" t="s">
        <v>136</v>
      </c>
      <c r="E31" s="26" t="s">
        <v>9</v>
      </c>
      <c r="F31" s="31">
        <v>459</v>
      </c>
      <c r="M31" s="8"/>
      <c r="N31" s="8"/>
      <c r="O31" s="13" t="s">
        <v>24</v>
      </c>
      <c r="P31" s="3" t="s">
        <v>7</v>
      </c>
      <c r="Q31" s="15">
        <v>180</v>
      </c>
      <c r="S31" s="48"/>
      <c r="T31" s="48"/>
      <c r="U31" s="14" t="s">
        <v>39</v>
      </c>
      <c r="V31" s="2"/>
      <c r="W31" s="16"/>
    </row>
    <row r="32" spans="2:23" ht="27" customHeight="1" thickBot="1" x14ac:dyDescent="0.25">
      <c r="B32" s="48">
        <v>12</v>
      </c>
      <c r="C32" s="48"/>
      <c r="D32" s="14" t="s">
        <v>103</v>
      </c>
      <c r="E32" s="12"/>
      <c r="F32" s="18"/>
      <c r="S32" s="49"/>
      <c r="T32" s="49"/>
      <c r="U32" s="4" t="s">
        <v>44</v>
      </c>
      <c r="V32" s="3" t="s">
        <v>9</v>
      </c>
      <c r="W32" s="15">
        <v>103</v>
      </c>
    </row>
    <row r="33" spans="2:23" ht="18" customHeight="1" thickBot="1" x14ac:dyDescent="0.25">
      <c r="B33" s="49"/>
      <c r="C33" s="49"/>
      <c r="D33" s="4" t="s">
        <v>104</v>
      </c>
      <c r="E33" s="26" t="s">
        <v>9</v>
      </c>
      <c r="F33" s="31">
        <v>88</v>
      </c>
      <c r="M33" s="8"/>
      <c r="N33" s="8"/>
      <c r="O33" s="13" t="s">
        <v>25</v>
      </c>
      <c r="P33" s="3" t="s">
        <v>12</v>
      </c>
      <c r="Q33" s="15">
        <v>1</v>
      </c>
      <c r="S33" s="48"/>
      <c r="T33" s="48"/>
      <c r="U33" s="14" t="s">
        <v>38</v>
      </c>
      <c r="V33" s="2"/>
      <c r="W33" s="16"/>
    </row>
    <row r="34" spans="2:23" ht="27" customHeight="1" thickBot="1" x14ac:dyDescent="0.25">
      <c r="B34" s="48">
        <v>13</v>
      </c>
      <c r="C34" s="48"/>
      <c r="D34" s="14" t="s">
        <v>107</v>
      </c>
      <c r="E34" s="12"/>
      <c r="F34" s="18"/>
      <c r="M34" s="8"/>
      <c r="N34" s="8"/>
      <c r="O34" s="13" t="s">
        <v>26</v>
      </c>
      <c r="P34" s="3" t="s">
        <v>7</v>
      </c>
      <c r="Q34" s="15">
        <v>47</v>
      </c>
      <c r="S34" s="49"/>
      <c r="T34" s="49"/>
      <c r="U34" s="4" t="s">
        <v>40</v>
      </c>
      <c r="V34" s="3" t="s">
        <v>9</v>
      </c>
      <c r="W34" s="15">
        <v>18</v>
      </c>
    </row>
    <row r="35" spans="2:23" ht="18" customHeight="1" thickBot="1" x14ac:dyDescent="0.25">
      <c r="B35" s="49"/>
      <c r="C35" s="49"/>
      <c r="D35" s="4" t="s">
        <v>106</v>
      </c>
      <c r="E35" s="3" t="s">
        <v>7</v>
      </c>
      <c r="F35" s="17">
        <v>66</v>
      </c>
      <c r="M35" s="8"/>
      <c r="N35" s="8"/>
      <c r="O35" s="13" t="s">
        <v>27</v>
      </c>
      <c r="P35" s="3" t="s">
        <v>7</v>
      </c>
      <c r="Q35" s="15">
        <v>1</v>
      </c>
      <c r="S35" s="48"/>
      <c r="T35" s="48"/>
      <c r="U35" s="14" t="s">
        <v>13</v>
      </c>
      <c r="V35" s="12"/>
      <c r="W35" s="18"/>
    </row>
    <row r="36" spans="2:23" ht="27" customHeight="1" thickBot="1" x14ac:dyDescent="0.25">
      <c r="B36" s="8">
        <v>14</v>
      </c>
      <c r="C36" s="8"/>
      <c r="D36" s="13" t="s">
        <v>11</v>
      </c>
      <c r="E36" s="3" t="s">
        <v>7</v>
      </c>
      <c r="F36" s="15">
        <v>66</v>
      </c>
      <c r="S36" s="49"/>
      <c r="T36" s="49"/>
      <c r="U36" s="4" t="s">
        <v>45</v>
      </c>
      <c r="V36" s="21" t="s">
        <v>9</v>
      </c>
      <c r="W36" s="17">
        <v>1248</v>
      </c>
    </row>
    <row r="37" spans="2:23" ht="27" customHeight="1" x14ac:dyDescent="0.2">
      <c r="B37" s="48">
        <v>15</v>
      </c>
      <c r="C37" s="48"/>
      <c r="D37" s="14" t="s">
        <v>108</v>
      </c>
      <c r="E37" s="12"/>
      <c r="F37" s="18"/>
      <c r="S37" s="48"/>
      <c r="T37" s="48"/>
      <c r="U37" s="14" t="s">
        <v>42</v>
      </c>
      <c r="V37" s="12"/>
      <c r="W37" s="18"/>
    </row>
    <row r="38" spans="2:23" ht="18" customHeight="1" thickBot="1" x14ac:dyDescent="0.25">
      <c r="B38" s="49"/>
      <c r="C38" s="49"/>
      <c r="D38" s="4" t="s">
        <v>137</v>
      </c>
      <c r="E38" s="3" t="s">
        <v>7</v>
      </c>
      <c r="F38" s="17">
        <v>367</v>
      </c>
      <c r="S38" s="49"/>
      <c r="T38" s="49"/>
      <c r="U38" s="4" t="s">
        <v>46</v>
      </c>
      <c r="V38" s="3" t="s">
        <v>7</v>
      </c>
      <c r="W38" s="17">
        <v>1622</v>
      </c>
    </row>
    <row r="39" spans="2:23" ht="18" customHeight="1" thickBot="1" x14ac:dyDescent="0.25">
      <c r="B39" s="10"/>
      <c r="C39" s="10"/>
      <c r="D39" s="11" t="s">
        <v>110</v>
      </c>
      <c r="E39" s="10"/>
      <c r="F39" s="10"/>
      <c r="S39" s="8"/>
      <c r="T39" s="8"/>
      <c r="U39" s="13" t="s">
        <v>47</v>
      </c>
      <c r="V39" s="3" t="s">
        <v>7</v>
      </c>
      <c r="W39" s="15">
        <v>1622</v>
      </c>
    </row>
    <row r="40" spans="2:23" ht="27" customHeight="1" thickBot="1" x14ac:dyDescent="0.25">
      <c r="B40" s="48">
        <v>16</v>
      </c>
      <c r="C40" s="48"/>
      <c r="D40" s="14" t="s">
        <v>111</v>
      </c>
      <c r="E40" s="2"/>
      <c r="F40" s="1"/>
      <c r="S40" s="8"/>
      <c r="T40" s="8"/>
      <c r="U40" s="13" t="s">
        <v>48</v>
      </c>
      <c r="V40" s="3" t="s">
        <v>7</v>
      </c>
      <c r="W40" s="15">
        <v>1622</v>
      </c>
    </row>
    <row r="41" spans="2:23" ht="18" customHeight="1" thickBot="1" x14ac:dyDescent="0.25">
      <c r="B41" s="49"/>
      <c r="C41" s="49"/>
      <c r="D41" s="4" t="s">
        <v>112</v>
      </c>
      <c r="E41" s="3" t="s">
        <v>8</v>
      </c>
      <c r="F41" s="15">
        <v>15</v>
      </c>
      <c r="S41" s="48"/>
      <c r="T41" s="48"/>
      <c r="U41" s="14" t="s">
        <v>51</v>
      </c>
      <c r="V41" s="12"/>
      <c r="W41" s="18"/>
    </row>
    <row r="42" spans="2:23" ht="27" customHeight="1" thickBot="1" x14ac:dyDescent="0.25">
      <c r="B42" s="48">
        <v>17</v>
      </c>
      <c r="C42" s="48"/>
      <c r="D42" s="14" t="s">
        <v>113</v>
      </c>
      <c r="E42" s="2"/>
      <c r="F42" s="1"/>
      <c r="S42" s="49"/>
      <c r="T42" s="49"/>
      <c r="U42" s="4" t="s">
        <v>52</v>
      </c>
      <c r="V42" s="21" t="s">
        <v>9</v>
      </c>
      <c r="W42" s="17">
        <v>17</v>
      </c>
    </row>
    <row r="43" spans="2:23" ht="18" customHeight="1" thickBot="1" x14ac:dyDescent="0.25">
      <c r="B43" s="49"/>
      <c r="C43" s="49"/>
      <c r="D43" s="4" t="s">
        <v>112</v>
      </c>
      <c r="E43" s="3" t="s">
        <v>8</v>
      </c>
      <c r="F43" s="15">
        <v>15</v>
      </c>
      <c r="S43" s="48"/>
      <c r="T43" s="48"/>
      <c r="U43" s="14" t="s">
        <v>53</v>
      </c>
      <c r="V43" s="12"/>
      <c r="W43" s="18"/>
    </row>
    <row r="44" spans="2:23" ht="18" customHeight="1" thickBot="1" x14ac:dyDescent="0.25">
      <c r="B44" s="48">
        <v>18</v>
      </c>
      <c r="C44" s="48"/>
      <c r="D44" s="14" t="s">
        <v>95</v>
      </c>
      <c r="E44" s="12"/>
      <c r="F44" s="18"/>
      <c r="S44" s="49"/>
      <c r="T44" s="49"/>
      <c r="U44" s="4" t="s">
        <v>54</v>
      </c>
      <c r="V44" s="3" t="s">
        <v>7</v>
      </c>
      <c r="W44" s="17">
        <v>11</v>
      </c>
    </row>
    <row r="45" spans="2:23" ht="18" customHeight="1" thickBot="1" x14ac:dyDescent="0.25">
      <c r="B45" s="49"/>
      <c r="C45" s="49"/>
      <c r="D45" s="4" t="s">
        <v>114</v>
      </c>
      <c r="E45" s="3" t="s">
        <v>7</v>
      </c>
      <c r="F45" s="17">
        <v>75</v>
      </c>
      <c r="S45" s="8"/>
      <c r="T45" s="8"/>
      <c r="U45" s="13" t="s">
        <v>55</v>
      </c>
      <c r="V45" s="3" t="s">
        <v>9</v>
      </c>
      <c r="W45" s="15">
        <v>17</v>
      </c>
    </row>
    <row r="46" spans="2:23" ht="27" customHeight="1" thickBot="1" x14ac:dyDescent="0.25">
      <c r="B46" s="8">
        <v>19</v>
      </c>
      <c r="C46" s="8"/>
      <c r="D46" s="13" t="s">
        <v>97</v>
      </c>
      <c r="E46" s="3" t="s">
        <v>7</v>
      </c>
      <c r="F46" s="15">
        <v>75</v>
      </c>
      <c r="S46" s="8"/>
      <c r="T46" s="8"/>
      <c r="U46" s="13" t="s">
        <v>49</v>
      </c>
      <c r="V46" s="3" t="s">
        <v>7</v>
      </c>
      <c r="W46" s="15">
        <v>78</v>
      </c>
    </row>
    <row r="47" spans="2:23" ht="25.5" customHeight="1" thickBot="1" x14ac:dyDescent="0.25">
      <c r="B47" s="48">
        <v>20</v>
      </c>
      <c r="C47" s="48"/>
      <c r="D47" s="14" t="s">
        <v>100</v>
      </c>
      <c r="E47" s="2"/>
      <c r="F47" s="16"/>
      <c r="S47" s="8"/>
      <c r="T47" s="8"/>
      <c r="U47" s="13" t="s">
        <v>11</v>
      </c>
      <c r="V47" s="3" t="s">
        <v>7</v>
      </c>
      <c r="W47" s="15">
        <v>78</v>
      </c>
    </row>
    <row r="48" spans="2:23" ht="18" customHeight="1" thickBot="1" x14ac:dyDescent="0.25">
      <c r="B48" s="49"/>
      <c r="C48" s="49"/>
      <c r="D48" s="4" t="s">
        <v>115</v>
      </c>
      <c r="E48" s="3" t="s">
        <v>9</v>
      </c>
      <c r="F48" s="15">
        <v>28</v>
      </c>
      <c r="S48" s="48"/>
      <c r="T48" s="48"/>
      <c r="U48" s="14" t="s">
        <v>50</v>
      </c>
      <c r="V48" s="12"/>
      <c r="W48" s="18"/>
    </row>
    <row r="49" spans="2:23" ht="27" customHeight="1" thickBot="1" x14ac:dyDescent="0.25">
      <c r="B49" s="48">
        <v>21</v>
      </c>
      <c r="C49" s="48"/>
      <c r="D49" s="14" t="s">
        <v>116</v>
      </c>
      <c r="E49" s="12"/>
      <c r="F49" s="18"/>
      <c r="S49" s="49"/>
      <c r="T49" s="49"/>
      <c r="U49" s="4" t="s">
        <v>52</v>
      </c>
      <c r="V49" s="21" t="s">
        <v>9</v>
      </c>
      <c r="W49" s="17">
        <v>17</v>
      </c>
    </row>
    <row r="50" spans="2:23" ht="18" customHeight="1" thickBot="1" x14ac:dyDescent="0.25">
      <c r="B50" s="49"/>
      <c r="C50" s="49"/>
      <c r="D50" s="4" t="s">
        <v>117</v>
      </c>
      <c r="E50" s="26" t="s">
        <v>9</v>
      </c>
      <c r="F50" s="31">
        <v>52</v>
      </c>
      <c r="S50" s="8"/>
      <c r="T50" s="8"/>
      <c r="U50" s="13" t="s">
        <v>56</v>
      </c>
      <c r="V50" s="3" t="s">
        <v>12</v>
      </c>
      <c r="W50" s="15">
        <v>4</v>
      </c>
    </row>
    <row r="51" spans="2:23" ht="27" customHeight="1" thickBot="1" x14ac:dyDescent="0.25">
      <c r="B51" s="8">
        <v>22</v>
      </c>
      <c r="C51" s="8"/>
      <c r="D51" s="13" t="s">
        <v>47</v>
      </c>
      <c r="E51" s="3" t="s">
        <v>7</v>
      </c>
      <c r="F51" s="15">
        <v>75</v>
      </c>
      <c r="S51" s="10"/>
      <c r="T51" s="10"/>
      <c r="U51" s="11" t="s">
        <v>10</v>
      </c>
      <c r="V51" s="10"/>
      <c r="W51" s="10"/>
    </row>
    <row r="52" spans="2:23" ht="27" customHeight="1" thickBot="1" x14ac:dyDescent="0.25">
      <c r="B52" s="8">
        <v>23</v>
      </c>
      <c r="C52" s="8"/>
      <c r="D52" s="13" t="s">
        <v>11</v>
      </c>
      <c r="E52" s="3" t="s">
        <v>7</v>
      </c>
      <c r="F52" s="15">
        <v>75</v>
      </c>
      <c r="S52" s="48"/>
      <c r="T52" s="48"/>
      <c r="U52" s="14" t="s">
        <v>59</v>
      </c>
      <c r="V52" s="12"/>
      <c r="W52" s="18"/>
    </row>
    <row r="53" spans="2:23" ht="18" customHeight="1" thickBot="1" x14ac:dyDescent="0.25">
      <c r="B53" s="10"/>
      <c r="C53" s="10"/>
      <c r="D53" s="11" t="s">
        <v>118</v>
      </c>
      <c r="E53" s="10"/>
      <c r="F53" s="10"/>
      <c r="S53" s="49"/>
      <c r="T53" s="49"/>
      <c r="U53" s="4" t="s">
        <v>60</v>
      </c>
      <c r="V53" s="21" t="s">
        <v>9</v>
      </c>
      <c r="W53" s="17">
        <v>170</v>
      </c>
    </row>
    <row r="54" spans="2:23" ht="39.75" customHeight="1" thickBot="1" x14ac:dyDescent="0.25">
      <c r="B54" s="48">
        <v>24</v>
      </c>
      <c r="C54" s="48"/>
      <c r="D54" s="14" t="s">
        <v>119</v>
      </c>
      <c r="E54" s="2"/>
      <c r="F54" s="1"/>
      <c r="S54" s="8"/>
      <c r="T54" s="8"/>
      <c r="U54" s="13" t="s">
        <v>61</v>
      </c>
      <c r="V54" s="3" t="s">
        <v>14</v>
      </c>
      <c r="W54" s="15">
        <v>15</v>
      </c>
    </row>
    <row r="55" spans="2:23" ht="18" customHeight="1" thickBot="1" x14ac:dyDescent="0.25">
      <c r="B55" s="49"/>
      <c r="C55" s="49"/>
      <c r="D55" s="4" t="s">
        <v>120</v>
      </c>
      <c r="E55" s="3" t="s">
        <v>8</v>
      </c>
      <c r="F55" s="15">
        <v>7</v>
      </c>
      <c r="S55" s="8"/>
      <c r="T55" s="8"/>
      <c r="U55" s="13" t="s">
        <v>62</v>
      </c>
      <c r="V55" s="3" t="s">
        <v>14</v>
      </c>
      <c r="W55" s="15">
        <v>1</v>
      </c>
    </row>
    <row r="56" spans="2:23" ht="27" customHeight="1" x14ac:dyDescent="0.2">
      <c r="B56" s="48">
        <v>25</v>
      </c>
      <c r="C56" s="48"/>
      <c r="D56" s="14" t="s">
        <v>121</v>
      </c>
      <c r="E56" s="12"/>
      <c r="F56" s="18"/>
      <c r="S56" s="48"/>
      <c r="T56" s="48"/>
      <c r="U56" s="14" t="s">
        <v>63</v>
      </c>
      <c r="V56" s="12"/>
      <c r="W56" s="18"/>
    </row>
    <row r="57" spans="2:23" ht="18" customHeight="1" thickBot="1" x14ac:dyDescent="0.25">
      <c r="B57" s="49"/>
      <c r="C57" s="49"/>
      <c r="D57" s="4" t="s">
        <v>122</v>
      </c>
      <c r="E57" s="3" t="s">
        <v>7</v>
      </c>
      <c r="F57" s="17">
        <v>48</v>
      </c>
      <c r="S57" s="49"/>
      <c r="T57" s="49"/>
      <c r="U57" s="4" t="s">
        <v>64</v>
      </c>
      <c r="V57" s="3" t="s">
        <v>7</v>
      </c>
      <c r="W57" s="17">
        <v>24</v>
      </c>
    </row>
    <row r="58" spans="2:23" ht="18" customHeight="1" thickBot="1" x14ac:dyDescent="0.25">
      <c r="B58" s="8">
        <v>26</v>
      </c>
      <c r="C58" s="8"/>
      <c r="D58" s="13" t="s">
        <v>123</v>
      </c>
      <c r="E58" s="3" t="s">
        <v>12</v>
      </c>
      <c r="F58" s="15">
        <v>2</v>
      </c>
      <c r="S58" s="48"/>
      <c r="T58" s="48"/>
      <c r="U58" s="14" t="s">
        <v>65</v>
      </c>
      <c r="V58" s="12"/>
      <c r="W58" s="18"/>
    </row>
    <row r="59" spans="2:23" ht="18" customHeight="1" thickBot="1" x14ac:dyDescent="0.25">
      <c r="B59" s="8">
        <v>27</v>
      </c>
      <c r="C59" s="8"/>
      <c r="D59" s="13" t="s">
        <v>124</v>
      </c>
      <c r="E59" s="3" t="s">
        <v>12</v>
      </c>
      <c r="F59" s="15">
        <v>4</v>
      </c>
      <c r="S59" s="52"/>
      <c r="T59" s="52"/>
      <c r="U59" s="22" t="s">
        <v>66</v>
      </c>
      <c r="V59" s="23" t="s">
        <v>7</v>
      </c>
      <c r="W59" s="24">
        <v>29</v>
      </c>
    </row>
    <row r="60" spans="2:23" ht="18" customHeight="1" x14ac:dyDescent="0.2">
      <c r="B60" s="48">
        <v>28</v>
      </c>
      <c r="C60" s="48"/>
      <c r="D60" s="14" t="s">
        <v>63</v>
      </c>
      <c r="E60" s="12"/>
      <c r="F60" s="18"/>
      <c r="S60" s="52"/>
      <c r="T60" s="52"/>
      <c r="U60" s="14" t="s">
        <v>67</v>
      </c>
      <c r="V60" s="23" t="s">
        <v>7</v>
      </c>
      <c r="W60" s="24">
        <v>4</v>
      </c>
    </row>
    <row r="61" spans="2:23" ht="18" customHeight="1" thickBot="1" x14ac:dyDescent="0.25">
      <c r="B61" s="49"/>
      <c r="C61" s="49"/>
      <c r="D61" s="4" t="s">
        <v>125</v>
      </c>
      <c r="E61" s="3" t="s">
        <v>7</v>
      </c>
      <c r="F61" s="17">
        <v>12</v>
      </c>
      <c r="S61" s="52"/>
      <c r="T61" s="52"/>
      <c r="U61" s="14" t="s">
        <v>68</v>
      </c>
      <c r="V61" s="23" t="s">
        <v>7</v>
      </c>
      <c r="W61" s="24">
        <v>11</v>
      </c>
    </row>
    <row r="62" spans="2:23" ht="18" customHeight="1" thickBot="1" x14ac:dyDescent="0.25">
      <c r="B62" s="8">
        <v>29</v>
      </c>
      <c r="C62" s="8"/>
      <c r="D62" s="13" t="s">
        <v>126</v>
      </c>
      <c r="E62" s="3" t="s">
        <v>12</v>
      </c>
      <c r="F62" s="15">
        <v>2</v>
      </c>
      <c r="S62" s="52"/>
      <c r="T62" s="52"/>
      <c r="U62" s="14" t="s">
        <v>69</v>
      </c>
      <c r="V62" s="23" t="s">
        <v>7</v>
      </c>
      <c r="W62" s="24">
        <v>41</v>
      </c>
    </row>
    <row r="63" spans="2:23" ht="18" customHeight="1" x14ac:dyDescent="0.2">
      <c r="S63" s="52"/>
      <c r="T63" s="52"/>
      <c r="U63" s="14" t="s">
        <v>70</v>
      </c>
      <c r="V63" s="23" t="s">
        <v>7</v>
      </c>
      <c r="W63" s="24">
        <v>18</v>
      </c>
    </row>
    <row r="64" spans="2:23" ht="18" customHeight="1" thickBot="1" x14ac:dyDescent="0.25">
      <c r="S64" s="49"/>
      <c r="T64" s="49"/>
      <c r="U64" s="4" t="s">
        <v>71</v>
      </c>
      <c r="V64" s="3" t="s">
        <v>7</v>
      </c>
      <c r="W64" s="17">
        <v>6</v>
      </c>
    </row>
    <row r="65" spans="19:23" ht="18" customHeight="1" thickBot="1" x14ac:dyDescent="0.25">
      <c r="S65" s="10"/>
      <c r="T65" s="10"/>
      <c r="U65" s="11" t="s">
        <v>72</v>
      </c>
      <c r="V65" s="10"/>
      <c r="W65" s="10"/>
    </row>
    <row r="66" spans="19:23" ht="18" customHeight="1" x14ac:dyDescent="0.2">
      <c r="S66" s="48"/>
      <c r="T66" s="48"/>
      <c r="U66" s="14" t="s">
        <v>73</v>
      </c>
      <c r="V66" s="12"/>
      <c r="W66" s="18"/>
    </row>
    <row r="67" spans="19:23" ht="18" customHeight="1" thickBot="1" x14ac:dyDescent="0.25">
      <c r="S67" s="49"/>
      <c r="T67" s="49"/>
      <c r="U67" s="4" t="s">
        <v>74</v>
      </c>
      <c r="V67" s="3" t="s">
        <v>7</v>
      </c>
      <c r="W67" s="17">
        <v>43</v>
      </c>
    </row>
    <row r="68" spans="19:23" ht="18" customHeight="1" thickBot="1" x14ac:dyDescent="0.25">
      <c r="S68" s="8"/>
      <c r="T68" s="8"/>
      <c r="U68" s="13" t="s">
        <v>75</v>
      </c>
      <c r="V68" s="3" t="s">
        <v>7</v>
      </c>
      <c r="W68" s="15">
        <v>43</v>
      </c>
    </row>
    <row r="69" spans="19:23" ht="18" customHeight="1" thickBot="1" x14ac:dyDescent="0.25">
      <c r="S69" s="8"/>
      <c r="T69" s="8"/>
      <c r="U69" s="13" t="s">
        <v>76</v>
      </c>
      <c r="V69" s="3" t="s">
        <v>77</v>
      </c>
      <c r="W69" s="15">
        <v>22</v>
      </c>
    </row>
    <row r="70" spans="19:23" ht="27" customHeight="1" x14ac:dyDescent="0.2">
      <c r="S70" s="48"/>
      <c r="T70" s="48"/>
      <c r="U70" s="14" t="s">
        <v>53</v>
      </c>
      <c r="V70" s="12"/>
      <c r="W70" s="18"/>
    </row>
    <row r="71" spans="19:23" ht="18" customHeight="1" thickBot="1" x14ac:dyDescent="0.25">
      <c r="S71" s="49"/>
      <c r="T71" s="49"/>
      <c r="U71" s="4" t="s">
        <v>74</v>
      </c>
      <c r="V71" s="3" t="s">
        <v>7</v>
      </c>
      <c r="W71" s="17">
        <v>43</v>
      </c>
    </row>
    <row r="72" spans="19:23" ht="18" customHeight="1" thickBot="1" x14ac:dyDescent="0.25">
      <c r="S72" s="8"/>
      <c r="T72" s="8"/>
      <c r="U72" s="13" t="s">
        <v>78</v>
      </c>
      <c r="V72" s="3" t="s">
        <v>9</v>
      </c>
      <c r="W72" s="15">
        <v>43</v>
      </c>
    </row>
    <row r="73" spans="19:23" ht="18" customHeight="1" thickBot="1" x14ac:dyDescent="0.25">
      <c r="S73" s="8"/>
      <c r="T73" s="8"/>
      <c r="U73" s="13" t="s">
        <v>79</v>
      </c>
      <c r="V73" s="3" t="s">
        <v>7</v>
      </c>
      <c r="W73" s="15">
        <v>43</v>
      </c>
    </row>
    <row r="74" spans="19:23" ht="18" customHeight="1" thickBot="1" x14ac:dyDescent="0.25">
      <c r="S74" s="8"/>
      <c r="T74" s="8"/>
      <c r="U74" s="13" t="s">
        <v>80</v>
      </c>
      <c r="V74" s="3" t="s">
        <v>7</v>
      </c>
      <c r="W74" s="15">
        <v>43</v>
      </c>
    </row>
    <row r="75" spans="19:23" ht="18" customHeight="1" thickBot="1" x14ac:dyDescent="0.25">
      <c r="S75" s="8"/>
      <c r="T75" s="8"/>
      <c r="U75" s="13" t="s">
        <v>81</v>
      </c>
      <c r="V75" s="3" t="s">
        <v>77</v>
      </c>
      <c r="W75" s="15">
        <v>13</v>
      </c>
    </row>
    <row r="76" spans="19:23" ht="18" customHeight="1" thickBot="1" x14ac:dyDescent="0.25">
      <c r="S76" s="8"/>
      <c r="T76" s="8"/>
      <c r="U76" s="13" t="s">
        <v>82</v>
      </c>
      <c r="V76" s="3" t="s">
        <v>12</v>
      </c>
      <c r="W76" s="15">
        <v>4</v>
      </c>
    </row>
    <row r="77" spans="19:23" ht="18" customHeight="1" x14ac:dyDescent="0.2"/>
    <row r="78" spans="19:23" ht="18" customHeight="1" x14ac:dyDescent="0.2"/>
    <row r="79" spans="19:23" ht="18" customHeight="1" x14ac:dyDescent="0.2"/>
    <row r="80" spans="19:23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</sheetData>
  <mergeCells count="86">
    <mergeCell ref="S66:S67"/>
    <mergeCell ref="T66:T67"/>
    <mergeCell ref="S70:S71"/>
    <mergeCell ref="T70:T71"/>
    <mergeCell ref="O28:O29"/>
    <mergeCell ref="S33:S34"/>
    <mergeCell ref="T33:T34"/>
    <mergeCell ref="S37:S38"/>
    <mergeCell ref="T37:T38"/>
    <mergeCell ref="S58:S64"/>
    <mergeCell ref="T58:T64"/>
    <mergeCell ref="S29:S30"/>
    <mergeCell ref="T29:T30"/>
    <mergeCell ref="S31:S32"/>
    <mergeCell ref="T31:T32"/>
    <mergeCell ref="S52:S53"/>
    <mergeCell ref="B2:F3"/>
    <mergeCell ref="B7:F7"/>
    <mergeCell ref="B8:B9"/>
    <mergeCell ref="C8:C9"/>
    <mergeCell ref="E8:E9"/>
    <mergeCell ref="F8:F9"/>
    <mergeCell ref="B4:F6"/>
    <mergeCell ref="S25:S26"/>
    <mergeCell ref="T25:T26"/>
    <mergeCell ref="N28:N29"/>
    <mergeCell ref="M28:M29"/>
    <mergeCell ref="S15:S16"/>
    <mergeCell ref="T15:T16"/>
    <mergeCell ref="S27:S28"/>
    <mergeCell ref="T27:T28"/>
    <mergeCell ref="M19:M20"/>
    <mergeCell ref="N19:N20"/>
    <mergeCell ref="S19:S20"/>
    <mergeCell ref="T19:T20"/>
    <mergeCell ref="S21:S24"/>
    <mergeCell ref="T21:T24"/>
    <mergeCell ref="T52:T53"/>
    <mergeCell ref="S56:S57"/>
    <mergeCell ref="T56:T57"/>
    <mergeCell ref="S48:S49"/>
    <mergeCell ref="T48:T49"/>
    <mergeCell ref="S41:S42"/>
    <mergeCell ref="T41:T42"/>
    <mergeCell ref="S43:S44"/>
    <mergeCell ref="T43:T44"/>
    <mergeCell ref="S35:S36"/>
    <mergeCell ref="T35:T36"/>
    <mergeCell ref="B13:B14"/>
    <mergeCell ref="C13:C14"/>
    <mergeCell ref="B16:B17"/>
    <mergeCell ref="C16:C17"/>
    <mergeCell ref="B18:B19"/>
    <mergeCell ref="C18:C19"/>
    <mergeCell ref="B20:B21"/>
    <mergeCell ref="C20:C21"/>
    <mergeCell ref="B24:B25"/>
    <mergeCell ref="C24:C25"/>
    <mergeCell ref="B22:B23"/>
    <mergeCell ref="C22:C23"/>
    <mergeCell ref="B28:B29"/>
    <mergeCell ref="C28:C29"/>
    <mergeCell ref="B30:B31"/>
    <mergeCell ref="C30:C31"/>
    <mergeCell ref="B32:B33"/>
    <mergeCell ref="C32:C33"/>
    <mergeCell ref="B34:B35"/>
    <mergeCell ref="C34:C35"/>
    <mergeCell ref="B37:B38"/>
    <mergeCell ref="C37:C38"/>
    <mergeCell ref="B40:B41"/>
    <mergeCell ref="C40:C41"/>
    <mergeCell ref="B42:B43"/>
    <mergeCell ref="C42:C43"/>
    <mergeCell ref="B44:B45"/>
    <mergeCell ref="C44:C45"/>
    <mergeCell ref="B47:B48"/>
    <mergeCell ref="C47:C48"/>
    <mergeCell ref="B60:B61"/>
    <mergeCell ref="C60:C61"/>
    <mergeCell ref="B49:B50"/>
    <mergeCell ref="C49:C50"/>
    <mergeCell ref="B54:B55"/>
    <mergeCell ref="C54:C55"/>
    <mergeCell ref="B56:B57"/>
    <mergeCell ref="C56:C57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Y195"/>
  <sheetViews>
    <sheetView tabSelected="1" workbookViewId="0">
      <selection activeCell="D68" sqref="D68"/>
    </sheetView>
  </sheetViews>
  <sheetFormatPr defaultRowHeight="15.95" customHeight="1" x14ac:dyDescent="0.2"/>
  <cols>
    <col min="2" max="2" width="7.7109375" customWidth="1"/>
    <col min="3" max="3" width="10.42578125" customWidth="1"/>
    <col min="4" max="4" width="67.42578125" customWidth="1"/>
    <col min="5" max="5" width="7.42578125" customWidth="1"/>
    <col min="6" max="6" width="8" customWidth="1"/>
    <col min="7" max="8" width="9.28515625" customWidth="1"/>
  </cols>
  <sheetData>
    <row r="2" spans="2:25" ht="15.95" customHeight="1" x14ac:dyDescent="0.2">
      <c r="B2" s="53" t="s">
        <v>140</v>
      </c>
      <c r="C2" s="53"/>
      <c r="D2" s="53"/>
      <c r="E2" s="53"/>
      <c r="F2" s="53"/>
      <c r="G2" s="53"/>
      <c r="H2" s="53"/>
    </row>
    <row r="3" spans="2:25" ht="15.95" customHeight="1" x14ac:dyDescent="0.2">
      <c r="B3" s="53"/>
      <c r="C3" s="53"/>
      <c r="D3" s="53"/>
      <c r="E3" s="53"/>
      <c r="F3" s="53"/>
      <c r="G3" s="53"/>
      <c r="H3" s="53"/>
    </row>
    <row r="4" spans="2:25" ht="15.95" customHeight="1" x14ac:dyDescent="0.2">
      <c r="B4" s="58" t="str">
        <f>Przedmiar!B4</f>
        <v>Budowa chodnika w ciągu drogi powiatowej nr 1919C Dębowo - Anieliny na terenie miejscowości Śmielin od km 3+902 do km 4+182 (280 mb)</v>
      </c>
      <c r="C4" s="58"/>
      <c r="D4" s="58"/>
      <c r="E4" s="58"/>
      <c r="F4" s="58"/>
      <c r="G4" s="58"/>
      <c r="H4" s="58"/>
    </row>
    <row r="5" spans="2:25" ht="15.95" customHeight="1" x14ac:dyDescent="0.2">
      <c r="B5" s="58"/>
      <c r="C5" s="58"/>
      <c r="D5" s="58"/>
      <c r="E5" s="58"/>
      <c r="F5" s="58"/>
      <c r="G5" s="58"/>
      <c r="H5" s="58"/>
    </row>
    <row r="6" spans="2:25" ht="15.95" customHeight="1" x14ac:dyDescent="0.2">
      <c r="B6" s="58"/>
      <c r="C6" s="58"/>
      <c r="D6" s="58"/>
      <c r="E6" s="58"/>
      <c r="F6" s="58"/>
      <c r="G6" s="58"/>
      <c r="H6" s="58"/>
    </row>
    <row r="7" spans="2:25" ht="15.95" customHeight="1" x14ac:dyDescent="0.2">
      <c r="B7" s="54"/>
      <c r="C7" s="54"/>
      <c r="D7" s="54"/>
      <c r="E7" s="54"/>
      <c r="F7" s="54"/>
      <c r="G7" s="34"/>
      <c r="H7" s="34"/>
    </row>
    <row r="8" spans="2:25" ht="18" customHeight="1" x14ac:dyDescent="0.2">
      <c r="B8" s="55" t="s">
        <v>0</v>
      </c>
      <c r="C8" s="56" t="s">
        <v>141</v>
      </c>
      <c r="D8" s="6" t="s">
        <v>2</v>
      </c>
      <c r="E8" s="55" t="s">
        <v>3</v>
      </c>
      <c r="F8" s="55" t="s">
        <v>4</v>
      </c>
      <c r="G8" s="56" t="s">
        <v>128</v>
      </c>
      <c r="H8" s="56" t="s">
        <v>129</v>
      </c>
    </row>
    <row r="9" spans="2:25" ht="18" customHeight="1" x14ac:dyDescent="0.2">
      <c r="B9" s="55"/>
      <c r="C9" s="57"/>
      <c r="D9" s="7" t="s">
        <v>5</v>
      </c>
      <c r="E9" s="55"/>
      <c r="F9" s="55"/>
      <c r="G9" s="57"/>
      <c r="H9" s="57"/>
    </row>
    <row r="10" spans="2:25" ht="18" customHeight="1" thickBot="1" x14ac:dyDescent="0.25"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5">
        <v>6</v>
      </c>
      <c r="H10" s="5">
        <v>7</v>
      </c>
    </row>
    <row r="11" spans="2:25" ht="18" customHeight="1" thickBot="1" x14ac:dyDescent="0.25">
      <c r="B11" s="10"/>
      <c r="C11" s="10"/>
      <c r="D11" s="11" t="s">
        <v>6</v>
      </c>
      <c r="E11" s="10"/>
      <c r="F11" s="10"/>
      <c r="G11" s="35"/>
      <c r="H11" s="36"/>
    </row>
    <row r="12" spans="2:25" ht="18" customHeight="1" thickBot="1" x14ac:dyDescent="0.25">
      <c r="B12" s="8">
        <v>1</v>
      </c>
      <c r="C12" s="8" t="s">
        <v>142</v>
      </c>
      <c r="D12" s="9" t="s">
        <v>83</v>
      </c>
      <c r="E12" s="3" t="s">
        <v>84</v>
      </c>
      <c r="F12" s="27">
        <f>Przedmiar!F12</f>
        <v>0.28000000000000003</v>
      </c>
      <c r="G12" s="28"/>
      <c r="H12" s="28">
        <f>ROUND(G12*F12,2)</f>
        <v>0</v>
      </c>
    </row>
    <row r="13" spans="2:25" ht="27" customHeight="1" thickBot="1" x14ac:dyDescent="0.25">
      <c r="B13" s="48">
        <v>2</v>
      </c>
      <c r="C13" s="48" t="s">
        <v>143</v>
      </c>
      <c r="D13" s="14" t="s">
        <v>85</v>
      </c>
      <c r="E13" s="2"/>
      <c r="F13" s="16"/>
      <c r="G13" s="37"/>
      <c r="H13" s="37"/>
    </row>
    <row r="14" spans="2:25" ht="18" customHeight="1" thickBot="1" x14ac:dyDescent="0.25">
      <c r="B14" s="49"/>
      <c r="C14" s="49"/>
      <c r="D14" s="4" t="s">
        <v>87</v>
      </c>
      <c r="E14" s="3" t="s">
        <v>86</v>
      </c>
      <c r="F14" s="27">
        <f>Przedmiar!F14</f>
        <v>0.01</v>
      </c>
      <c r="G14" s="28"/>
      <c r="H14" s="28">
        <f>ROUND(G14*F14,2)</f>
        <v>0</v>
      </c>
      <c r="U14" s="8"/>
      <c r="V14" s="8"/>
      <c r="W14" s="9" t="s">
        <v>28</v>
      </c>
      <c r="X14" s="3" t="s">
        <v>12</v>
      </c>
      <c r="Y14" s="15">
        <v>4</v>
      </c>
    </row>
    <row r="15" spans="2:25" ht="18" customHeight="1" thickBot="1" x14ac:dyDescent="0.25">
      <c r="B15" s="10"/>
      <c r="C15" s="10"/>
      <c r="D15" s="11" t="s">
        <v>88</v>
      </c>
      <c r="E15" s="10"/>
      <c r="F15" s="10"/>
      <c r="G15" s="38"/>
      <c r="H15" s="38"/>
      <c r="U15" s="48"/>
      <c r="V15" s="48"/>
      <c r="W15" s="14" t="s">
        <v>57</v>
      </c>
      <c r="X15" s="2"/>
      <c r="Y15" s="16"/>
    </row>
    <row r="16" spans="2:25" ht="27" customHeight="1" thickBot="1" x14ac:dyDescent="0.25">
      <c r="B16" s="48">
        <v>3</v>
      </c>
      <c r="C16" s="48" t="s">
        <v>144</v>
      </c>
      <c r="D16" s="14" t="s">
        <v>89</v>
      </c>
      <c r="E16" s="2"/>
      <c r="F16" s="44"/>
      <c r="G16" s="37"/>
      <c r="H16" s="37"/>
      <c r="U16" s="49"/>
      <c r="V16" s="49"/>
      <c r="W16" s="4" t="s">
        <v>58</v>
      </c>
      <c r="X16" s="3" t="s">
        <v>8</v>
      </c>
      <c r="Y16" s="15">
        <v>7</v>
      </c>
    </row>
    <row r="17" spans="2:25" ht="18" customHeight="1" thickBot="1" x14ac:dyDescent="0.25">
      <c r="B17" s="49"/>
      <c r="C17" s="49"/>
      <c r="D17" s="4" t="s">
        <v>90</v>
      </c>
      <c r="E17" s="3" t="s">
        <v>8</v>
      </c>
      <c r="F17" s="45">
        <f>Przedmiar!F17</f>
        <v>110</v>
      </c>
      <c r="G17" s="28"/>
      <c r="H17" s="28">
        <f>ROUND(G17*F17,2)</f>
        <v>0</v>
      </c>
      <c r="U17" s="8"/>
      <c r="V17" s="8"/>
      <c r="W17" s="9" t="s">
        <v>29</v>
      </c>
      <c r="X17" s="3" t="s">
        <v>14</v>
      </c>
      <c r="Y17" s="15">
        <v>12</v>
      </c>
    </row>
    <row r="18" spans="2:25" ht="41.25" customHeight="1" thickBot="1" x14ac:dyDescent="0.25">
      <c r="B18" s="48">
        <v>4</v>
      </c>
      <c r="C18" s="48" t="s">
        <v>144</v>
      </c>
      <c r="D18" s="14" t="s">
        <v>92</v>
      </c>
      <c r="E18" s="2"/>
      <c r="F18" s="44"/>
      <c r="G18" s="37"/>
      <c r="H18" s="37"/>
      <c r="O18" s="8"/>
      <c r="P18" s="8"/>
      <c r="Q18" s="13" t="s">
        <v>20</v>
      </c>
      <c r="R18" s="32" t="s">
        <v>9</v>
      </c>
      <c r="S18" s="17">
        <v>100</v>
      </c>
      <c r="U18" s="10"/>
      <c r="V18" s="10"/>
      <c r="W18" s="11" t="s">
        <v>43</v>
      </c>
      <c r="X18" s="10"/>
      <c r="Y18" s="10"/>
    </row>
    <row r="19" spans="2:25" ht="18" customHeight="1" thickBot="1" x14ac:dyDescent="0.25">
      <c r="B19" s="49"/>
      <c r="C19" s="49"/>
      <c r="D19" s="4" t="s">
        <v>91</v>
      </c>
      <c r="E19" s="3" t="s">
        <v>8</v>
      </c>
      <c r="F19" s="45">
        <f>Przedmiar!F19</f>
        <v>70</v>
      </c>
      <c r="G19" s="28"/>
      <c r="H19" s="28">
        <f>ROUND(G19*F19,2)</f>
        <v>0</v>
      </c>
      <c r="O19" s="48"/>
      <c r="P19" s="48"/>
      <c r="Q19" s="14" t="s">
        <v>17</v>
      </c>
      <c r="R19" s="2"/>
      <c r="S19" s="16"/>
      <c r="U19" s="48"/>
      <c r="V19" s="48"/>
      <c r="W19" s="14" t="s">
        <v>15</v>
      </c>
      <c r="X19" s="2"/>
      <c r="Y19" s="1"/>
    </row>
    <row r="20" spans="2:25" ht="41.25" customHeight="1" thickBot="1" x14ac:dyDescent="0.25">
      <c r="B20" s="48">
        <v>5</v>
      </c>
      <c r="C20" s="48" t="s">
        <v>144</v>
      </c>
      <c r="D20" s="14" t="s">
        <v>93</v>
      </c>
      <c r="E20" s="2"/>
      <c r="F20" s="44"/>
      <c r="G20" s="37"/>
      <c r="H20" s="37"/>
      <c r="O20" s="49"/>
      <c r="P20" s="49"/>
      <c r="Q20" s="4" t="s">
        <v>18</v>
      </c>
      <c r="R20" s="3" t="s">
        <v>8</v>
      </c>
      <c r="S20" s="15">
        <v>4</v>
      </c>
      <c r="U20" s="49"/>
      <c r="V20" s="49"/>
      <c r="W20" s="19" t="s">
        <v>30</v>
      </c>
      <c r="X20" s="3" t="s">
        <v>7</v>
      </c>
      <c r="Y20" s="15">
        <v>3180</v>
      </c>
    </row>
    <row r="21" spans="2:25" ht="18" customHeight="1" thickBot="1" x14ac:dyDescent="0.25">
      <c r="B21" s="49"/>
      <c r="C21" s="49"/>
      <c r="D21" s="4" t="s">
        <v>94</v>
      </c>
      <c r="E21" s="3" t="s">
        <v>8</v>
      </c>
      <c r="F21" s="45">
        <f>Przedmiar!F21</f>
        <v>35</v>
      </c>
      <c r="G21" s="28"/>
      <c r="H21" s="28">
        <f>ROUND(G21*F21,2)</f>
        <v>0</v>
      </c>
      <c r="O21" s="8"/>
      <c r="P21" s="8"/>
      <c r="Q21" s="13" t="s">
        <v>13</v>
      </c>
      <c r="R21" s="32" t="s">
        <v>9</v>
      </c>
      <c r="S21" s="17">
        <v>100</v>
      </c>
      <c r="U21" s="48"/>
      <c r="V21" s="48"/>
      <c r="W21" s="14" t="s">
        <v>31</v>
      </c>
      <c r="X21" s="2"/>
      <c r="Y21" s="1"/>
    </row>
    <row r="22" spans="2:25" ht="40.5" customHeight="1" thickBot="1" x14ac:dyDescent="0.25">
      <c r="B22" s="48">
        <v>6</v>
      </c>
      <c r="C22" s="48" t="s">
        <v>144</v>
      </c>
      <c r="D22" s="14" t="s">
        <v>105</v>
      </c>
      <c r="E22" s="2"/>
      <c r="F22" s="44"/>
      <c r="G22" s="37"/>
      <c r="H22" s="37"/>
      <c r="O22" s="8"/>
      <c r="P22" s="8"/>
      <c r="Q22" s="13"/>
      <c r="R22" s="32"/>
      <c r="S22" s="17"/>
      <c r="U22" s="52"/>
      <c r="V22" s="52"/>
      <c r="W22" s="29"/>
      <c r="X22" s="33"/>
      <c r="Y22" s="30"/>
    </row>
    <row r="23" spans="2:25" ht="18" customHeight="1" thickBot="1" x14ac:dyDescent="0.25">
      <c r="B23" s="49"/>
      <c r="C23" s="49"/>
      <c r="D23" s="4" t="s">
        <v>96</v>
      </c>
      <c r="E23" s="3" t="s">
        <v>8</v>
      </c>
      <c r="F23" s="45">
        <f>Przedmiar!F23</f>
        <v>199</v>
      </c>
      <c r="G23" s="28"/>
      <c r="H23" s="28">
        <f>ROUND(G23*F23,2)</f>
        <v>0</v>
      </c>
      <c r="O23" s="8"/>
      <c r="P23" s="8"/>
      <c r="Q23" s="13"/>
      <c r="R23" s="32"/>
      <c r="S23" s="17"/>
      <c r="U23" s="52"/>
      <c r="V23" s="52"/>
      <c r="W23" s="29"/>
      <c r="X23" s="33"/>
      <c r="Y23" s="30"/>
    </row>
    <row r="24" spans="2:25" ht="18" customHeight="1" thickBot="1" x14ac:dyDescent="0.25">
      <c r="B24" s="48">
        <v>7</v>
      </c>
      <c r="C24" s="48" t="s">
        <v>145</v>
      </c>
      <c r="D24" s="14" t="s">
        <v>95</v>
      </c>
      <c r="E24" s="12"/>
      <c r="F24" s="46"/>
      <c r="G24" s="39"/>
      <c r="H24" s="39"/>
      <c r="O24" s="8"/>
      <c r="P24" s="8"/>
      <c r="Q24" s="13" t="s">
        <v>16</v>
      </c>
      <c r="R24" s="3" t="s">
        <v>8</v>
      </c>
      <c r="S24" s="15">
        <v>9</v>
      </c>
      <c r="U24" s="49"/>
      <c r="V24" s="49"/>
      <c r="W24" s="4" t="s">
        <v>32</v>
      </c>
      <c r="X24" s="3" t="s">
        <v>8</v>
      </c>
      <c r="Y24" s="15">
        <v>734</v>
      </c>
    </row>
    <row r="25" spans="2:25" ht="18" customHeight="1" thickBot="1" x14ac:dyDescent="0.25">
      <c r="B25" s="49"/>
      <c r="C25" s="49"/>
      <c r="D25" s="4" t="s">
        <v>127</v>
      </c>
      <c r="E25" s="3" t="s">
        <v>7</v>
      </c>
      <c r="F25" s="45">
        <f>Przedmiar!F25</f>
        <v>271</v>
      </c>
      <c r="G25" s="43"/>
      <c r="H25" s="28">
        <f>ROUND(G25*F25,2)</f>
        <v>0</v>
      </c>
      <c r="O25" s="8"/>
      <c r="P25" s="8"/>
      <c r="Q25" s="9" t="s">
        <v>19</v>
      </c>
      <c r="R25" s="3" t="s">
        <v>7</v>
      </c>
      <c r="S25" s="15">
        <v>39</v>
      </c>
      <c r="U25" s="48"/>
      <c r="V25" s="48"/>
      <c r="W25" s="14" t="s">
        <v>33</v>
      </c>
      <c r="X25" s="2"/>
      <c r="Y25" s="16"/>
    </row>
    <row r="26" spans="2:25" ht="27" customHeight="1" thickBot="1" x14ac:dyDescent="0.25">
      <c r="B26" s="8">
        <v>8</v>
      </c>
      <c r="C26" s="8" t="s">
        <v>146</v>
      </c>
      <c r="D26" s="13" t="s">
        <v>97</v>
      </c>
      <c r="E26" s="3" t="s">
        <v>7</v>
      </c>
      <c r="F26" s="45">
        <f>Przedmiar!F26</f>
        <v>271</v>
      </c>
      <c r="G26" s="28"/>
      <c r="H26" s="28">
        <f>ROUND(G26*F26,2)</f>
        <v>0</v>
      </c>
      <c r="O26" s="8"/>
      <c r="P26" s="8"/>
      <c r="Q26" s="13" t="s">
        <v>21</v>
      </c>
      <c r="R26" s="3" t="s">
        <v>7</v>
      </c>
      <c r="S26" s="15">
        <v>39</v>
      </c>
      <c r="U26" s="49"/>
      <c r="V26" s="49"/>
      <c r="W26" s="4" t="s">
        <v>34</v>
      </c>
      <c r="X26" s="3" t="s">
        <v>8</v>
      </c>
      <c r="Y26" s="15">
        <v>3019</v>
      </c>
    </row>
    <row r="27" spans="2:25" ht="27" customHeight="1" thickBot="1" x14ac:dyDescent="0.25">
      <c r="B27" s="8">
        <v>9</v>
      </c>
      <c r="C27" s="8" t="s">
        <v>147</v>
      </c>
      <c r="D27" s="13" t="s">
        <v>98</v>
      </c>
      <c r="E27" s="32" t="s">
        <v>9</v>
      </c>
      <c r="F27" s="45">
        <f>Przedmiar!F27</f>
        <v>5</v>
      </c>
      <c r="G27" s="43"/>
      <c r="H27" s="28">
        <f>ROUND(G27*F27,2)</f>
        <v>0</v>
      </c>
      <c r="U27" s="48"/>
      <c r="V27" s="48"/>
      <c r="W27" s="14" t="s">
        <v>35</v>
      </c>
      <c r="X27" s="2"/>
      <c r="Y27" s="1"/>
    </row>
    <row r="28" spans="2:25" ht="27" customHeight="1" thickBot="1" x14ac:dyDescent="0.25">
      <c r="B28" s="48">
        <v>10</v>
      </c>
      <c r="C28" s="48" t="s">
        <v>147</v>
      </c>
      <c r="D28" s="14" t="s">
        <v>100</v>
      </c>
      <c r="E28" s="2"/>
      <c r="F28" s="44"/>
      <c r="G28" s="37"/>
      <c r="H28" s="37"/>
      <c r="J28">
        <f>0.3*0.15+0.15*0.15</f>
        <v>6.7500000000000004E-2</v>
      </c>
      <c r="O28" s="50"/>
      <c r="P28" s="48"/>
      <c r="Q28" s="59" t="s">
        <v>22</v>
      </c>
      <c r="R28" s="12" t="s">
        <v>7</v>
      </c>
      <c r="S28" s="18">
        <v>180</v>
      </c>
      <c r="U28" s="49"/>
      <c r="V28" s="49"/>
      <c r="W28" s="19" t="s">
        <v>36</v>
      </c>
      <c r="X28" s="3" t="s">
        <v>7</v>
      </c>
      <c r="Y28" s="15">
        <v>2223</v>
      </c>
    </row>
    <row r="29" spans="2:25" ht="18" customHeight="1" thickBot="1" x14ac:dyDescent="0.25">
      <c r="B29" s="49"/>
      <c r="C29" s="49"/>
      <c r="D29" s="4" t="s">
        <v>99</v>
      </c>
      <c r="E29" s="3" t="s">
        <v>9</v>
      </c>
      <c r="F29" s="45">
        <f>Przedmiar!F29</f>
        <v>8</v>
      </c>
      <c r="G29" s="28"/>
      <c r="H29" s="28">
        <f>ROUND(G29*F29,2)</f>
        <v>0</v>
      </c>
      <c r="O29" s="51"/>
      <c r="P29" s="49"/>
      <c r="Q29" s="60"/>
      <c r="R29" s="32" t="s">
        <v>8</v>
      </c>
      <c r="S29" s="17">
        <v>18</v>
      </c>
      <c r="U29" s="48"/>
      <c r="V29" s="48"/>
      <c r="W29" s="14" t="s">
        <v>37</v>
      </c>
      <c r="X29" s="2"/>
      <c r="Y29" s="16"/>
    </row>
    <row r="30" spans="2:25" ht="27" customHeight="1" thickBot="1" x14ac:dyDescent="0.25">
      <c r="B30" s="48">
        <v>11</v>
      </c>
      <c r="C30" s="48" t="s">
        <v>148</v>
      </c>
      <c r="D30" s="14" t="s">
        <v>102</v>
      </c>
      <c r="E30" s="12"/>
      <c r="F30" s="46"/>
      <c r="G30" s="39"/>
      <c r="H30" s="39"/>
      <c r="O30" s="8"/>
      <c r="P30" s="8"/>
      <c r="Q30" s="13" t="s">
        <v>23</v>
      </c>
      <c r="R30" s="3" t="s">
        <v>7</v>
      </c>
      <c r="S30" s="15">
        <v>180</v>
      </c>
      <c r="U30" s="49"/>
      <c r="V30" s="49"/>
      <c r="W30" s="4" t="s">
        <v>41</v>
      </c>
      <c r="X30" s="3" t="s">
        <v>9</v>
      </c>
      <c r="Y30" s="15">
        <v>670</v>
      </c>
    </row>
    <row r="31" spans="2:25" ht="18" customHeight="1" thickBot="1" x14ac:dyDescent="0.25">
      <c r="B31" s="49"/>
      <c r="C31" s="49"/>
      <c r="D31" s="4" t="s">
        <v>101</v>
      </c>
      <c r="E31" s="32" t="s">
        <v>9</v>
      </c>
      <c r="F31" s="45">
        <f>Przedmiar!F31</f>
        <v>459</v>
      </c>
      <c r="G31" s="43"/>
      <c r="H31" s="28">
        <f>ROUND(G31*F31,2)</f>
        <v>0</v>
      </c>
      <c r="O31" s="8"/>
      <c r="P31" s="8"/>
      <c r="Q31" s="13" t="s">
        <v>24</v>
      </c>
      <c r="R31" s="3" t="s">
        <v>7</v>
      </c>
      <c r="S31" s="15">
        <v>180</v>
      </c>
      <c r="U31" s="48"/>
      <c r="V31" s="48"/>
      <c r="W31" s="14" t="s">
        <v>39</v>
      </c>
      <c r="X31" s="2"/>
      <c r="Y31" s="16"/>
    </row>
    <row r="32" spans="2:25" ht="27" customHeight="1" thickBot="1" x14ac:dyDescent="0.25">
      <c r="B32" s="48">
        <v>12</v>
      </c>
      <c r="C32" s="48" t="s">
        <v>147</v>
      </c>
      <c r="D32" s="14" t="s">
        <v>103</v>
      </c>
      <c r="E32" s="12"/>
      <c r="F32" s="46"/>
      <c r="G32" s="39"/>
      <c r="H32" s="39"/>
      <c r="U32" s="49"/>
      <c r="V32" s="49"/>
      <c r="W32" s="4" t="s">
        <v>44</v>
      </c>
      <c r="X32" s="3" t="s">
        <v>9</v>
      </c>
      <c r="Y32" s="15">
        <v>103</v>
      </c>
    </row>
    <row r="33" spans="2:25" ht="18" customHeight="1" thickBot="1" x14ac:dyDescent="0.25">
      <c r="B33" s="49"/>
      <c r="C33" s="49"/>
      <c r="D33" s="4" t="s">
        <v>104</v>
      </c>
      <c r="E33" s="32" t="s">
        <v>9</v>
      </c>
      <c r="F33" s="45">
        <f>Przedmiar!F33</f>
        <v>88</v>
      </c>
      <c r="G33" s="43"/>
      <c r="H33" s="28">
        <f>ROUND(G33*F33,2)</f>
        <v>0</v>
      </c>
      <c r="O33" s="8"/>
      <c r="P33" s="8"/>
      <c r="Q33" s="13" t="s">
        <v>25</v>
      </c>
      <c r="R33" s="3" t="s">
        <v>12</v>
      </c>
      <c r="S33" s="15">
        <v>1</v>
      </c>
      <c r="U33" s="48"/>
      <c r="V33" s="48"/>
      <c r="W33" s="14" t="s">
        <v>38</v>
      </c>
      <c r="X33" s="2"/>
      <c r="Y33" s="16"/>
    </row>
    <row r="34" spans="2:25" ht="27" customHeight="1" thickBot="1" x14ac:dyDescent="0.25">
      <c r="B34" s="48">
        <v>13</v>
      </c>
      <c r="C34" s="48" t="s">
        <v>149</v>
      </c>
      <c r="D34" s="14" t="s">
        <v>107</v>
      </c>
      <c r="E34" s="12"/>
      <c r="F34" s="46"/>
      <c r="G34" s="39"/>
      <c r="H34" s="39"/>
      <c r="O34" s="8"/>
      <c r="P34" s="8"/>
      <c r="Q34" s="13" t="s">
        <v>26</v>
      </c>
      <c r="R34" s="3" t="s">
        <v>7</v>
      </c>
      <c r="S34" s="15">
        <v>47</v>
      </c>
      <c r="U34" s="49"/>
      <c r="V34" s="49"/>
      <c r="W34" s="4" t="s">
        <v>40</v>
      </c>
      <c r="X34" s="3" t="s">
        <v>9</v>
      </c>
      <c r="Y34" s="15">
        <v>18</v>
      </c>
    </row>
    <row r="35" spans="2:25" ht="18" customHeight="1" thickBot="1" x14ac:dyDescent="0.25">
      <c r="B35" s="49"/>
      <c r="C35" s="49"/>
      <c r="D35" s="4" t="s">
        <v>106</v>
      </c>
      <c r="E35" s="3" t="s">
        <v>7</v>
      </c>
      <c r="F35" s="45">
        <f>Przedmiar!F35</f>
        <v>66</v>
      </c>
      <c r="G35" s="43"/>
      <c r="H35" s="28">
        <f>ROUND(G35*F35,2)</f>
        <v>0</v>
      </c>
      <c r="O35" s="8"/>
      <c r="P35" s="8"/>
      <c r="Q35" s="13" t="s">
        <v>27</v>
      </c>
      <c r="R35" s="3" t="s">
        <v>7</v>
      </c>
      <c r="S35" s="15">
        <v>1</v>
      </c>
      <c r="U35" s="48"/>
      <c r="V35" s="48"/>
      <c r="W35" s="14" t="s">
        <v>13</v>
      </c>
      <c r="X35" s="12"/>
      <c r="Y35" s="18"/>
    </row>
    <row r="36" spans="2:25" ht="27" customHeight="1" thickBot="1" x14ac:dyDescent="0.25">
      <c r="B36" s="8">
        <v>14</v>
      </c>
      <c r="C36" s="8" t="s">
        <v>150</v>
      </c>
      <c r="D36" s="13" t="s">
        <v>11</v>
      </c>
      <c r="E36" s="3" t="s">
        <v>7</v>
      </c>
      <c r="F36" s="45">
        <f>Przedmiar!F36</f>
        <v>66</v>
      </c>
      <c r="G36" s="28"/>
      <c r="H36" s="28">
        <f>ROUND(G36*F36,2)</f>
        <v>0</v>
      </c>
      <c r="U36" s="49"/>
      <c r="V36" s="49"/>
      <c r="W36" s="4" t="s">
        <v>45</v>
      </c>
      <c r="X36" s="32" t="s">
        <v>9</v>
      </c>
      <c r="Y36" s="17">
        <v>1248</v>
      </c>
    </row>
    <row r="37" spans="2:25" ht="27" customHeight="1" x14ac:dyDescent="0.2">
      <c r="B37" s="48">
        <v>15</v>
      </c>
      <c r="C37" s="48" t="s">
        <v>150</v>
      </c>
      <c r="D37" s="14" t="s">
        <v>108</v>
      </c>
      <c r="E37" s="12"/>
      <c r="F37" s="46"/>
      <c r="G37" s="39"/>
      <c r="H37" s="39"/>
      <c r="U37" s="48"/>
      <c r="V37" s="48"/>
      <c r="W37" s="14" t="s">
        <v>42</v>
      </c>
      <c r="X37" s="12"/>
      <c r="Y37" s="18"/>
    </row>
    <row r="38" spans="2:25" ht="18" customHeight="1" thickBot="1" x14ac:dyDescent="0.25">
      <c r="B38" s="49"/>
      <c r="C38" s="49"/>
      <c r="D38" s="4" t="s">
        <v>109</v>
      </c>
      <c r="E38" s="3" t="s">
        <v>7</v>
      </c>
      <c r="F38" s="45">
        <f>Przedmiar!F38</f>
        <v>367</v>
      </c>
      <c r="G38" s="43"/>
      <c r="H38" s="28">
        <f>ROUND(G38*F38,2)</f>
        <v>0</v>
      </c>
      <c r="U38" s="49"/>
      <c r="V38" s="49"/>
      <c r="W38" s="4" t="s">
        <v>46</v>
      </c>
      <c r="X38" s="3" t="s">
        <v>7</v>
      </c>
      <c r="Y38" s="17">
        <v>1622</v>
      </c>
    </row>
    <row r="39" spans="2:25" ht="18" customHeight="1" thickBot="1" x14ac:dyDescent="0.25">
      <c r="B39" s="10"/>
      <c r="C39" s="10"/>
      <c r="D39" s="11" t="s">
        <v>110</v>
      </c>
      <c r="E39" s="10"/>
      <c r="F39" s="47"/>
      <c r="G39" s="38"/>
      <c r="H39" s="38"/>
      <c r="U39" s="8"/>
      <c r="V39" s="8"/>
      <c r="W39" s="13" t="s">
        <v>47</v>
      </c>
      <c r="X39" s="3" t="s">
        <v>7</v>
      </c>
      <c r="Y39" s="15">
        <v>1622</v>
      </c>
    </row>
    <row r="40" spans="2:25" ht="27" customHeight="1" thickBot="1" x14ac:dyDescent="0.25">
      <c r="B40" s="48">
        <v>16</v>
      </c>
      <c r="C40" s="48" t="s">
        <v>144</v>
      </c>
      <c r="D40" s="14" t="s">
        <v>111</v>
      </c>
      <c r="E40" s="2"/>
      <c r="F40" s="44"/>
      <c r="G40" s="37"/>
      <c r="H40" s="37"/>
      <c r="U40" s="8"/>
      <c r="V40" s="8"/>
      <c r="W40" s="13" t="s">
        <v>48</v>
      </c>
      <c r="X40" s="3" t="s">
        <v>7</v>
      </c>
      <c r="Y40" s="15">
        <v>1622</v>
      </c>
    </row>
    <row r="41" spans="2:25" ht="18" customHeight="1" thickBot="1" x14ac:dyDescent="0.25">
      <c r="B41" s="49"/>
      <c r="C41" s="49"/>
      <c r="D41" s="4" t="s">
        <v>112</v>
      </c>
      <c r="E41" s="3" t="s">
        <v>8</v>
      </c>
      <c r="F41" s="45">
        <f>Przedmiar!F41</f>
        <v>15</v>
      </c>
      <c r="G41" s="28"/>
      <c r="H41" s="28">
        <f>ROUND(G41*F41,2)</f>
        <v>0</v>
      </c>
      <c r="U41" s="48"/>
      <c r="V41" s="48"/>
      <c r="W41" s="14" t="s">
        <v>51</v>
      </c>
      <c r="X41" s="12"/>
      <c r="Y41" s="18"/>
    </row>
    <row r="42" spans="2:25" ht="27" customHeight="1" thickBot="1" x14ac:dyDescent="0.25">
      <c r="B42" s="48">
        <v>17</v>
      </c>
      <c r="C42" s="48" t="s">
        <v>144</v>
      </c>
      <c r="D42" s="14" t="s">
        <v>113</v>
      </c>
      <c r="E42" s="2"/>
      <c r="F42" s="44"/>
      <c r="G42" s="37"/>
      <c r="H42" s="37"/>
      <c r="U42" s="49"/>
      <c r="V42" s="49"/>
      <c r="W42" s="4" t="s">
        <v>52</v>
      </c>
      <c r="X42" s="32" t="s">
        <v>9</v>
      </c>
      <c r="Y42" s="17">
        <v>17</v>
      </c>
    </row>
    <row r="43" spans="2:25" ht="18" customHeight="1" thickBot="1" x14ac:dyDescent="0.25">
      <c r="B43" s="49"/>
      <c r="C43" s="49"/>
      <c r="D43" s="4" t="s">
        <v>112</v>
      </c>
      <c r="E43" s="3" t="s">
        <v>8</v>
      </c>
      <c r="F43" s="45">
        <f>Przedmiar!F43</f>
        <v>15</v>
      </c>
      <c r="G43" s="28"/>
      <c r="H43" s="28">
        <f>ROUND(G43*F43,2)</f>
        <v>0</v>
      </c>
      <c r="U43" s="48"/>
      <c r="V43" s="48"/>
      <c r="W43" s="14" t="s">
        <v>53</v>
      </c>
      <c r="X43" s="12"/>
      <c r="Y43" s="18"/>
    </row>
    <row r="44" spans="2:25" ht="18" customHeight="1" thickBot="1" x14ac:dyDescent="0.25">
      <c r="B44" s="48">
        <v>18</v>
      </c>
      <c r="C44" s="48" t="s">
        <v>145</v>
      </c>
      <c r="D44" s="14" t="s">
        <v>95</v>
      </c>
      <c r="E44" s="12"/>
      <c r="F44" s="46"/>
      <c r="G44" s="39"/>
      <c r="H44" s="39"/>
      <c r="U44" s="49"/>
      <c r="V44" s="49"/>
      <c r="W44" s="4" t="s">
        <v>54</v>
      </c>
      <c r="X44" s="3" t="s">
        <v>7</v>
      </c>
      <c r="Y44" s="17">
        <v>11</v>
      </c>
    </row>
    <row r="45" spans="2:25" ht="18" customHeight="1" thickBot="1" x14ac:dyDescent="0.25">
      <c r="B45" s="49"/>
      <c r="C45" s="49"/>
      <c r="D45" s="4" t="s">
        <v>114</v>
      </c>
      <c r="E45" s="3" t="s">
        <v>7</v>
      </c>
      <c r="F45" s="45">
        <f>Przedmiar!F45</f>
        <v>75</v>
      </c>
      <c r="G45" s="43"/>
      <c r="H45" s="28">
        <f>ROUND(G45*F45,2)</f>
        <v>0</v>
      </c>
      <c r="U45" s="8"/>
      <c r="V45" s="8"/>
      <c r="W45" s="13" t="s">
        <v>55</v>
      </c>
      <c r="X45" s="3" t="s">
        <v>9</v>
      </c>
      <c r="Y45" s="15">
        <v>17</v>
      </c>
    </row>
    <row r="46" spans="2:25" ht="27" customHeight="1" thickBot="1" x14ac:dyDescent="0.25">
      <c r="B46" s="8">
        <v>19</v>
      </c>
      <c r="C46" s="8" t="s">
        <v>146</v>
      </c>
      <c r="D46" s="13" t="s">
        <v>97</v>
      </c>
      <c r="E46" s="3" t="s">
        <v>7</v>
      </c>
      <c r="F46" s="45">
        <f>Przedmiar!F46</f>
        <v>75</v>
      </c>
      <c r="G46" s="28"/>
      <c r="H46" s="28">
        <f>ROUND(G46*F46,2)</f>
        <v>0</v>
      </c>
      <c r="U46" s="8"/>
      <c r="V46" s="8"/>
      <c r="W46" s="13" t="s">
        <v>49</v>
      </c>
      <c r="X46" s="3" t="s">
        <v>7</v>
      </c>
      <c r="Y46" s="15">
        <v>78</v>
      </c>
    </row>
    <row r="47" spans="2:25" ht="25.5" customHeight="1" thickBot="1" x14ac:dyDescent="0.25">
      <c r="B47" s="48">
        <v>20</v>
      </c>
      <c r="C47" s="48" t="s">
        <v>147</v>
      </c>
      <c r="D47" s="14" t="s">
        <v>100</v>
      </c>
      <c r="E47" s="2"/>
      <c r="F47" s="44"/>
      <c r="G47" s="37"/>
      <c r="H47" s="37"/>
      <c r="U47" s="8"/>
      <c r="V47" s="8"/>
      <c r="W47" s="13" t="s">
        <v>11</v>
      </c>
      <c r="X47" s="3" t="s">
        <v>7</v>
      </c>
      <c r="Y47" s="15">
        <v>78</v>
      </c>
    </row>
    <row r="48" spans="2:25" ht="18" customHeight="1" thickBot="1" x14ac:dyDescent="0.25">
      <c r="B48" s="49"/>
      <c r="C48" s="49"/>
      <c r="D48" s="4" t="s">
        <v>115</v>
      </c>
      <c r="E48" s="3" t="s">
        <v>9</v>
      </c>
      <c r="F48" s="45">
        <f>Przedmiar!F48</f>
        <v>28</v>
      </c>
      <c r="G48" s="28"/>
      <c r="H48" s="28">
        <f>ROUND(G48*F48,2)</f>
        <v>0</v>
      </c>
      <c r="U48" s="48"/>
      <c r="V48" s="48"/>
      <c r="W48" s="14" t="s">
        <v>50</v>
      </c>
      <c r="X48" s="12"/>
      <c r="Y48" s="18"/>
    </row>
    <row r="49" spans="2:25" ht="27" customHeight="1" thickBot="1" x14ac:dyDescent="0.25">
      <c r="B49" s="48">
        <v>21</v>
      </c>
      <c r="C49" s="48" t="s">
        <v>147</v>
      </c>
      <c r="D49" s="14" t="s">
        <v>116</v>
      </c>
      <c r="E49" s="12"/>
      <c r="F49" s="46"/>
      <c r="G49" s="39"/>
      <c r="H49" s="39"/>
      <c r="U49" s="49"/>
      <c r="V49" s="49"/>
      <c r="W49" s="4" t="s">
        <v>52</v>
      </c>
      <c r="X49" s="32" t="s">
        <v>9</v>
      </c>
      <c r="Y49" s="17">
        <v>17</v>
      </c>
    </row>
    <row r="50" spans="2:25" ht="18" customHeight="1" thickBot="1" x14ac:dyDescent="0.25">
      <c r="B50" s="49"/>
      <c r="C50" s="49"/>
      <c r="D50" s="4" t="s">
        <v>117</v>
      </c>
      <c r="E50" s="32" t="s">
        <v>9</v>
      </c>
      <c r="F50" s="45">
        <f>Przedmiar!F50</f>
        <v>52</v>
      </c>
      <c r="G50" s="43"/>
      <c r="H50" s="28">
        <f>ROUND(G50*F50,2)</f>
        <v>0</v>
      </c>
      <c r="U50" s="8"/>
      <c r="V50" s="8"/>
      <c r="W50" s="13" t="s">
        <v>56</v>
      </c>
      <c r="X50" s="3" t="s">
        <v>12</v>
      </c>
      <c r="Y50" s="15">
        <v>4</v>
      </c>
    </row>
    <row r="51" spans="2:25" ht="27" customHeight="1" thickBot="1" x14ac:dyDescent="0.25">
      <c r="B51" s="8">
        <v>22</v>
      </c>
      <c r="C51" s="8" t="s">
        <v>149</v>
      </c>
      <c r="D51" s="13" t="s">
        <v>47</v>
      </c>
      <c r="E51" s="3" t="s">
        <v>7</v>
      </c>
      <c r="F51" s="45">
        <f>Przedmiar!F51</f>
        <v>75</v>
      </c>
      <c r="G51" s="28"/>
      <c r="H51" s="28">
        <f>ROUND(G51*F51,2)</f>
        <v>0</v>
      </c>
      <c r="U51" s="10"/>
      <c r="V51" s="10"/>
      <c r="W51" s="11" t="s">
        <v>10</v>
      </c>
      <c r="X51" s="10"/>
      <c r="Y51" s="10"/>
    </row>
    <row r="52" spans="2:25" ht="27" customHeight="1" thickBot="1" x14ac:dyDescent="0.25">
      <c r="B52" s="8">
        <v>23</v>
      </c>
      <c r="C52" s="8" t="s">
        <v>150</v>
      </c>
      <c r="D52" s="13" t="s">
        <v>11</v>
      </c>
      <c r="E52" s="3" t="s">
        <v>7</v>
      </c>
      <c r="F52" s="45">
        <f>Przedmiar!F52</f>
        <v>75</v>
      </c>
      <c r="G52" s="28"/>
      <c r="H52" s="28">
        <f>ROUND(G52*F52,2)</f>
        <v>0</v>
      </c>
      <c r="U52" s="48"/>
      <c r="V52" s="48"/>
      <c r="W52" s="14" t="s">
        <v>59</v>
      </c>
      <c r="X52" s="12"/>
      <c r="Y52" s="18"/>
    </row>
    <row r="53" spans="2:25" ht="18" customHeight="1" thickBot="1" x14ac:dyDescent="0.25">
      <c r="B53" s="10"/>
      <c r="C53" s="10"/>
      <c r="D53" s="11" t="s">
        <v>118</v>
      </c>
      <c r="E53" s="10"/>
      <c r="F53" s="47"/>
      <c r="G53" s="38"/>
      <c r="H53" s="38"/>
      <c r="U53" s="49"/>
      <c r="V53" s="49"/>
      <c r="W53" s="4" t="s">
        <v>60</v>
      </c>
      <c r="X53" s="32" t="s">
        <v>9</v>
      </c>
      <c r="Y53" s="17">
        <v>170</v>
      </c>
    </row>
    <row r="54" spans="2:25" ht="39.75" customHeight="1" thickBot="1" x14ac:dyDescent="0.25">
      <c r="B54" s="48">
        <v>24</v>
      </c>
      <c r="C54" s="48" t="s">
        <v>144</v>
      </c>
      <c r="D54" s="14" t="s">
        <v>119</v>
      </c>
      <c r="E54" s="2"/>
      <c r="F54" s="44"/>
      <c r="G54" s="37"/>
      <c r="H54" s="37"/>
      <c r="U54" s="8"/>
      <c r="V54" s="8"/>
      <c r="W54" s="13" t="s">
        <v>61</v>
      </c>
      <c r="X54" s="3" t="s">
        <v>14</v>
      </c>
      <c r="Y54" s="15">
        <v>15</v>
      </c>
    </row>
    <row r="55" spans="2:25" ht="18" customHeight="1" thickBot="1" x14ac:dyDescent="0.25">
      <c r="B55" s="49"/>
      <c r="C55" s="49"/>
      <c r="D55" s="4" t="s">
        <v>120</v>
      </c>
      <c r="E55" s="3" t="s">
        <v>8</v>
      </c>
      <c r="F55" s="45">
        <f>Przedmiar!F55</f>
        <v>7</v>
      </c>
      <c r="G55" s="28"/>
      <c r="H55" s="28">
        <f>ROUND(G55*F55,2)</f>
        <v>0</v>
      </c>
      <c r="U55" s="8"/>
      <c r="V55" s="8"/>
      <c r="W55" s="13" t="s">
        <v>62</v>
      </c>
      <c r="X55" s="3" t="s">
        <v>14</v>
      </c>
      <c r="Y55" s="15">
        <v>1</v>
      </c>
    </row>
    <row r="56" spans="2:25" ht="27" customHeight="1" x14ac:dyDescent="0.2">
      <c r="B56" s="48">
        <v>25</v>
      </c>
      <c r="C56" s="48" t="s">
        <v>149</v>
      </c>
      <c r="D56" s="14" t="s">
        <v>121</v>
      </c>
      <c r="E56" s="12"/>
      <c r="F56" s="46"/>
      <c r="G56" s="39"/>
      <c r="H56" s="39"/>
      <c r="U56" s="48"/>
      <c r="V56" s="48"/>
      <c r="W56" s="14" t="s">
        <v>63</v>
      </c>
      <c r="X56" s="12"/>
      <c r="Y56" s="18"/>
    </row>
    <row r="57" spans="2:25" ht="18" customHeight="1" thickBot="1" x14ac:dyDescent="0.25">
      <c r="B57" s="49"/>
      <c r="C57" s="49"/>
      <c r="D57" s="4" t="s">
        <v>122</v>
      </c>
      <c r="E57" s="3" t="s">
        <v>7</v>
      </c>
      <c r="F57" s="45">
        <f>Przedmiar!F57</f>
        <v>48</v>
      </c>
      <c r="G57" s="43"/>
      <c r="H57" s="28">
        <f>ROUND(G57*F57,2)</f>
        <v>0</v>
      </c>
      <c r="U57" s="49"/>
      <c r="V57" s="49"/>
      <c r="W57" s="4" t="s">
        <v>64</v>
      </c>
      <c r="X57" s="3" t="s">
        <v>7</v>
      </c>
      <c r="Y57" s="17">
        <v>24</v>
      </c>
    </row>
    <row r="58" spans="2:25" ht="18" customHeight="1" thickBot="1" x14ac:dyDescent="0.25">
      <c r="B58" s="8">
        <v>26</v>
      </c>
      <c r="C58" s="8" t="s">
        <v>151</v>
      </c>
      <c r="D58" s="13" t="s">
        <v>123</v>
      </c>
      <c r="E58" s="3" t="s">
        <v>12</v>
      </c>
      <c r="F58" s="45">
        <f>Przedmiar!F58</f>
        <v>2</v>
      </c>
      <c r="G58" s="28"/>
      <c r="H58" s="28">
        <f>ROUND(G58*F58,2)</f>
        <v>0</v>
      </c>
      <c r="U58" s="48"/>
      <c r="V58" s="48"/>
      <c r="W58" s="14" t="s">
        <v>65</v>
      </c>
      <c r="X58" s="12"/>
      <c r="Y58" s="18"/>
    </row>
    <row r="59" spans="2:25" ht="18" customHeight="1" thickBot="1" x14ac:dyDescent="0.25">
      <c r="B59" s="8">
        <v>27</v>
      </c>
      <c r="C59" s="8" t="s">
        <v>154</v>
      </c>
      <c r="D59" s="13" t="s">
        <v>124</v>
      </c>
      <c r="E59" s="3" t="s">
        <v>12</v>
      </c>
      <c r="F59" s="45">
        <f>Przedmiar!F59</f>
        <v>4</v>
      </c>
      <c r="G59" s="28"/>
      <c r="H59" s="28">
        <f>ROUND(G59*F59,2)</f>
        <v>0</v>
      </c>
      <c r="U59" s="52"/>
      <c r="V59" s="52"/>
      <c r="W59" s="22" t="s">
        <v>66</v>
      </c>
      <c r="X59" s="23" t="s">
        <v>7</v>
      </c>
      <c r="Y59" s="24">
        <v>29</v>
      </c>
    </row>
    <row r="60" spans="2:25" ht="18" customHeight="1" x14ac:dyDescent="0.2">
      <c r="B60" s="48">
        <v>28</v>
      </c>
      <c r="C60" s="48" t="s">
        <v>152</v>
      </c>
      <c r="D60" s="14" t="s">
        <v>63</v>
      </c>
      <c r="E60" s="12"/>
      <c r="F60" s="46"/>
      <c r="G60" s="39"/>
      <c r="H60" s="39"/>
      <c r="U60" s="52"/>
      <c r="V60" s="52"/>
      <c r="W60" s="14" t="s">
        <v>67</v>
      </c>
      <c r="X60" s="23" t="s">
        <v>7</v>
      </c>
      <c r="Y60" s="24">
        <v>4</v>
      </c>
    </row>
    <row r="61" spans="2:25" ht="18" customHeight="1" thickBot="1" x14ac:dyDescent="0.25">
      <c r="B61" s="49"/>
      <c r="C61" s="49"/>
      <c r="D61" s="4" t="s">
        <v>125</v>
      </c>
      <c r="E61" s="3" t="s">
        <v>7</v>
      </c>
      <c r="F61" s="45">
        <f>Przedmiar!F61</f>
        <v>12</v>
      </c>
      <c r="G61" s="43"/>
      <c r="H61" s="28">
        <f>ROUND(G61*F61,2)</f>
        <v>0</v>
      </c>
      <c r="U61" s="52"/>
      <c r="V61" s="52"/>
      <c r="W61" s="14" t="s">
        <v>68</v>
      </c>
      <c r="X61" s="23" t="s">
        <v>7</v>
      </c>
      <c r="Y61" s="24">
        <v>11</v>
      </c>
    </row>
    <row r="62" spans="2:25" ht="18" customHeight="1" thickBot="1" x14ac:dyDescent="0.25">
      <c r="B62" s="8">
        <v>29</v>
      </c>
      <c r="C62" s="8" t="s">
        <v>153</v>
      </c>
      <c r="D62" s="13" t="s">
        <v>126</v>
      </c>
      <c r="E62" s="3" t="s">
        <v>12</v>
      </c>
      <c r="F62" s="45">
        <f>Przedmiar!F62</f>
        <v>2</v>
      </c>
      <c r="G62" s="28"/>
      <c r="H62" s="28">
        <f>ROUND(G62*F62,2)</f>
        <v>0</v>
      </c>
      <c r="U62" s="52"/>
      <c r="V62" s="52"/>
      <c r="W62" s="14" t="s">
        <v>69</v>
      </c>
      <c r="X62" s="23" t="s">
        <v>7</v>
      </c>
      <c r="Y62" s="24">
        <v>41</v>
      </c>
    </row>
    <row r="63" spans="2:25" ht="18" customHeight="1" x14ac:dyDescent="0.2">
      <c r="F63" s="61" t="s">
        <v>129</v>
      </c>
      <c r="G63" s="61"/>
      <c r="H63" s="37">
        <f>ROUND(SUM(H12:H62),2)</f>
        <v>0</v>
      </c>
      <c r="U63" s="52"/>
      <c r="V63" s="52"/>
      <c r="W63" s="14" t="s">
        <v>70</v>
      </c>
      <c r="X63" s="23" t="s">
        <v>7</v>
      </c>
      <c r="Y63" s="24">
        <v>18</v>
      </c>
    </row>
    <row r="64" spans="2:25" ht="18" customHeight="1" thickBot="1" x14ac:dyDescent="0.25">
      <c r="F64" s="62" t="s">
        <v>130</v>
      </c>
      <c r="G64" s="62"/>
      <c r="H64" s="41">
        <f>ROUND(0.23*H63,2)</f>
        <v>0</v>
      </c>
      <c r="U64" s="49"/>
      <c r="V64" s="49"/>
      <c r="W64" s="4" t="s">
        <v>71</v>
      </c>
      <c r="X64" s="3" t="s">
        <v>7</v>
      </c>
      <c r="Y64" s="17">
        <v>6</v>
      </c>
    </row>
    <row r="65" spans="4:25" ht="18" customHeight="1" thickBot="1" x14ac:dyDescent="0.25">
      <c r="F65" s="63" t="s">
        <v>131</v>
      </c>
      <c r="G65" s="63"/>
      <c r="H65" s="42">
        <f>ROUND(1.23*H63,2)</f>
        <v>0</v>
      </c>
      <c r="U65" s="10"/>
      <c r="V65" s="10"/>
      <c r="W65" s="11" t="s">
        <v>72</v>
      </c>
      <c r="X65" s="10"/>
      <c r="Y65" s="10"/>
    </row>
    <row r="66" spans="4:25" ht="18" customHeight="1" x14ac:dyDescent="0.2">
      <c r="H66" s="40"/>
      <c r="U66" s="48"/>
      <c r="V66" s="48"/>
      <c r="W66" s="14" t="s">
        <v>73</v>
      </c>
      <c r="X66" s="12"/>
      <c r="Y66" s="18"/>
    </row>
    <row r="67" spans="4:25" ht="18" customHeight="1" thickBot="1" x14ac:dyDescent="0.25">
      <c r="H67" s="40"/>
      <c r="U67" s="49"/>
      <c r="V67" s="49"/>
      <c r="W67" s="4" t="s">
        <v>74</v>
      </c>
      <c r="X67" s="3" t="s">
        <v>7</v>
      </c>
      <c r="Y67" s="17">
        <v>43</v>
      </c>
    </row>
    <row r="68" spans="4:25" ht="18" customHeight="1" thickBot="1" x14ac:dyDescent="0.25">
      <c r="D68" s="64" t="s">
        <v>155</v>
      </c>
      <c r="H68" s="40"/>
      <c r="U68" s="8"/>
      <c r="V68" s="8"/>
      <c r="W68" s="13" t="s">
        <v>75</v>
      </c>
      <c r="X68" s="3" t="s">
        <v>7</v>
      </c>
      <c r="Y68" s="15">
        <v>43</v>
      </c>
    </row>
    <row r="69" spans="4:25" ht="18" customHeight="1" thickBot="1" x14ac:dyDescent="0.25">
      <c r="H69" s="40"/>
      <c r="U69" s="8"/>
      <c r="V69" s="8"/>
      <c r="W69" s="13" t="s">
        <v>76</v>
      </c>
      <c r="X69" s="3" t="s">
        <v>77</v>
      </c>
      <c r="Y69" s="15">
        <v>22</v>
      </c>
    </row>
    <row r="70" spans="4:25" ht="27" customHeight="1" x14ac:dyDescent="0.2">
      <c r="H70" s="40"/>
      <c r="U70" s="48"/>
      <c r="V70" s="48"/>
      <c r="W70" s="14" t="s">
        <v>53</v>
      </c>
      <c r="X70" s="12"/>
      <c r="Y70" s="18"/>
    </row>
    <row r="71" spans="4:25" ht="18" customHeight="1" thickBot="1" x14ac:dyDescent="0.25">
      <c r="H71" s="40"/>
      <c r="U71" s="49"/>
      <c r="V71" s="49"/>
      <c r="W71" s="4" t="s">
        <v>74</v>
      </c>
      <c r="X71" s="3" t="s">
        <v>7</v>
      </c>
      <c r="Y71" s="17">
        <v>43</v>
      </c>
    </row>
    <row r="72" spans="4:25" ht="18" customHeight="1" thickBot="1" x14ac:dyDescent="0.25">
      <c r="U72" s="8"/>
      <c r="V72" s="8"/>
      <c r="W72" s="13" t="s">
        <v>78</v>
      </c>
      <c r="X72" s="3" t="s">
        <v>9</v>
      </c>
      <c r="Y72" s="15">
        <v>43</v>
      </c>
    </row>
    <row r="73" spans="4:25" ht="18" customHeight="1" thickBot="1" x14ac:dyDescent="0.25">
      <c r="U73" s="8"/>
      <c r="V73" s="8"/>
      <c r="W73" s="13" t="s">
        <v>79</v>
      </c>
      <c r="X73" s="3" t="s">
        <v>7</v>
      </c>
      <c r="Y73" s="15">
        <v>43</v>
      </c>
    </row>
    <row r="74" spans="4:25" ht="18" customHeight="1" thickBot="1" x14ac:dyDescent="0.25">
      <c r="U74" s="8"/>
      <c r="V74" s="8"/>
      <c r="W74" s="13" t="s">
        <v>80</v>
      </c>
      <c r="X74" s="3" t="s">
        <v>7</v>
      </c>
      <c r="Y74" s="15">
        <v>43</v>
      </c>
    </row>
    <row r="75" spans="4:25" ht="18" customHeight="1" thickBot="1" x14ac:dyDescent="0.25">
      <c r="U75" s="8"/>
      <c r="V75" s="8"/>
      <c r="W75" s="13" t="s">
        <v>81</v>
      </c>
      <c r="X75" s="3" t="s">
        <v>77</v>
      </c>
      <c r="Y75" s="15">
        <v>13</v>
      </c>
    </row>
    <row r="76" spans="4:25" ht="18" customHeight="1" thickBot="1" x14ac:dyDescent="0.25">
      <c r="U76" s="8"/>
      <c r="V76" s="8"/>
      <c r="W76" s="13" t="s">
        <v>82</v>
      </c>
      <c r="X76" s="3" t="s">
        <v>12</v>
      </c>
      <c r="Y76" s="15">
        <v>4</v>
      </c>
    </row>
    <row r="77" spans="4:25" ht="18" customHeight="1" x14ac:dyDescent="0.2"/>
    <row r="78" spans="4:25" ht="18" customHeight="1" x14ac:dyDescent="0.2"/>
    <row r="79" spans="4:25" ht="18" customHeight="1" x14ac:dyDescent="0.2"/>
    <row r="80" spans="4:25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</sheetData>
  <mergeCells count="91">
    <mergeCell ref="B7:F7"/>
    <mergeCell ref="B8:B9"/>
    <mergeCell ref="C8:C9"/>
    <mergeCell ref="E8:E9"/>
    <mergeCell ref="F8:F9"/>
    <mergeCell ref="B13:B14"/>
    <mergeCell ref="C13:C14"/>
    <mergeCell ref="U15:U16"/>
    <mergeCell ref="V15:V16"/>
    <mergeCell ref="B16:B17"/>
    <mergeCell ref="C16:C17"/>
    <mergeCell ref="V25:V26"/>
    <mergeCell ref="B18:B19"/>
    <mergeCell ref="C18:C19"/>
    <mergeCell ref="O19:O20"/>
    <mergeCell ref="P19:P20"/>
    <mergeCell ref="U19:U20"/>
    <mergeCell ref="V19:V20"/>
    <mergeCell ref="B20:B21"/>
    <mergeCell ref="C20:C21"/>
    <mergeCell ref="U21:U24"/>
    <mergeCell ref="V21:V24"/>
    <mergeCell ref="B22:B23"/>
    <mergeCell ref="C22:C23"/>
    <mergeCell ref="B24:B25"/>
    <mergeCell ref="C24:C25"/>
    <mergeCell ref="U25:U26"/>
    <mergeCell ref="U27:U28"/>
    <mergeCell ref="V27:V28"/>
    <mergeCell ref="B28:B29"/>
    <mergeCell ref="C28:C29"/>
    <mergeCell ref="O28:O29"/>
    <mergeCell ref="P28:P29"/>
    <mergeCell ref="Q28:Q29"/>
    <mergeCell ref="U29:U30"/>
    <mergeCell ref="V29:V30"/>
    <mergeCell ref="B30:B31"/>
    <mergeCell ref="C30:C31"/>
    <mergeCell ref="U31:U32"/>
    <mergeCell ref="V31:V32"/>
    <mergeCell ref="B32:B33"/>
    <mergeCell ref="C32:C33"/>
    <mergeCell ref="U33:U34"/>
    <mergeCell ref="B49:B50"/>
    <mergeCell ref="V33:V34"/>
    <mergeCell ref="B34:B35"/>
    <mergeCell ref="C34:C35"/>
    <mergeCell ref="U35:U36"/>
    <mergeCell ref="B40:B41"/>
    <mergeCell ref="C40:C41"/>
    <mergeCell ref="U41:U42"/>
    <mergeCell ref="V41:V42"/>
    <mergeCell ref="B42:B43"/>
    <mergeCell ref="V35:V36"/>
    <mergeCell ref="B37:B38"/>
    <mergeCell ref="C37:C38"/>
    <mergeCell ref="U37:U38"/>
    <mergeCell ref="V37:V38"/>
    <mergeCell ref="C42:C43"/>
    <mergeCell ref="V56:V57"/>
    <mergeCell ref="U70:U71"/>
    <mergeCell ref="V70:V71"/>
    <mergeCell ref="G8:G9"/>
    <mergeCell ref="H8:H9"/>
    <mergeCell ref="U58:U64"/>
    <mergeCell ref="V58:V64"/>
    <mergeCell ref="U66:U67"/>
    <mergeCell ref="V66:V67"/>
    <mergeCell ref="U56:U57"/>
    <mergeCell ref="V43:V44"/>
    <mergeCell ref="U52:U53"/>
    <mergeCell ref="V52:V53"/>
    <mergeCell ref="U48:U49"/>
    <mergeCell ref="V48:V49"/>
    <mergeCell ref="U43:U44"/>
    <mergeCell ref="B2:H3"/>
    <mergeCell ref="B4:H6"/>
    <mergeCell ref="F63:G63"/>
    <mergeCell ref="F64:G64"/>
    <mergeCell ref="F65:G65"/>
    <mergeCell ref="B60:B61"/>
    <mergeCell ref="C60:C61"/>
    <mergeCell ref="C49:C50"/>
    <mergeCell ref="B54:B55"/>
    <mergeCell ref="C54:C55"/>
    <mergeCell ref="B56:B57"/>
    <mergeCell ref="C56:C57"/>
    <mergeCell ref="B44:B45"/>
    <mergeCell ref="C44:C45"/>
    <mergeCell ref="B47:B48"/>
    <mergeCell ref="C47:C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Przedmiar</vt:lpstr>
      <vt:lpstr>Kosztorys</vt:lpstr>
      <vt:lpstr>Kosztorys!Obszar_wydruku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Dyrektor</cp:lastModifiedBy>
  <cp:lastPrinted>2018-09-24T06:44:54Z</cp:lastPrinted>
  <dcterms:created xsi:type="dcterms:W3CDTF">2014-08-28T05:14:39Z</dcterms:created>
  <dcterms:modified xsi:type="dcterms:W3CDTF">2018-09-24T06:46:40Z</dcterms:modified>
</cp:coreProperties>
</file>